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813" activeTab="0"/>
  </bookViews>
  <sheets>
    <sheet name="2018" sheetId="1" r:id="rId1"/>
  </sheets>
  <definedNames>
    <definedName name="_xlnm.Print_Area" localSheetId="0">'2018'!$A$1:$AD$65</definedName>
  </definedNames>
  <calcPr fullCalcOnLoad="1"/>
</workbook>
</file>

<file path=xl/sharedStrings.xml><?xml version="1.0" encoding="utf-8"?>
<sst xmlns="http://schemas.openxmlformats.org/spreadsheetml/2006/main" count="101" uniqueCount="86">
  <si>
    <t>ETA</t>
  </si>
  <si>
    <t>Dénomination</t>
  </si>
  <si>
    <t>Les Ateliers de Blicquy</t>
  </si>
  <si>
    <t>Le Perron</t>
  </si>
  <si>
    <t>L'Atelier</t>
  </si>
  <si>
    <t>Les Ateliers du 94</t>
  </si>
  <si>
    <t>Les Amis des Aveugles</t>
  </si>
  <si>
    <t>Ateliers Jean Del'Cour</t>
  </si>
  <si>
    <t>Atelier Eddy Cambier</t>
  </si>
  <si>
    <t>La Lumière</t>
  </si>
  <si>
    <t>Le Relais de la Haute Sambre</t>
  </si>
  <si>
    <t>Les Hautes Ardennes</t>
  </si>
  <si>
    <t>Les Erables</t>
  </si>
  <si>
    <t xml:space="preserve">Village n°3 </t>
  </si>
  <si>
    <t>Atelier Jean Regniers</t>
  </si>
  <si>
    <t>L'Entraide par le Travail - Enghien</t>
  </si>
  <si>
    <t>Les Ateliers d'Ensival</t>
  </si>
  <si>
    <t>Atelier 85 SPM - Florennes</t>
  </si>
  <si>
    <t>CARP</t>
  </si>
  <si>
    <t>Métalgroup</t>
  </si>
  <si>
    <t>Stallbois</t>
  </si>
  <si>
    <t>ENTRA</t>
  </si>
  <si>
    <t>Le Roseau Vert</t>
  </si>
  <si>
    <t>CORELAP</t>
  </si>
  <si>
    <t>Atelier Protégé de Beauraing</t>
  </si>
  <si>
    <t>Atelier Eugène Deneyer</t>
  </si>
  <si>
    <t>Le Val du Geer</t>
  </si>
  <si>
    <t>ETA de Waremme</t>
  </si>
  <si>
    <t>Le Saupont</t>
  </si>
  <si>
    <t>Le Trait d'Union</t>
  </si>
  <si>
    <t>Les Gaillettes</t>
  </si>
  <si>
    <t>APAC</t>
  </si>
  <si>
    <t>Atelier Protégé Nivellois</t>
  </si>
  <si>
    <t>Le Moulin de la Hunelle</t>
  </si>
  <si>
    <t>La Lorraine</t>
  </si>
  <si>
    <t>Les Dauphins</t>
  </si>
  <si>
    <t>L'Aurore</t>
  </si>
  <si>
    <t>Atelier Saint-Vincent</t>
  </si>
  <si>
    <t>APB Servi-Plast</t>
  </si>
  <si>
    <t>Pépinières La Gaume</t>
  </si>
  <si>
    <t>La Thiérache</t>
  </si>
  <si>
    <t>Criquelions Services</t>
  </si>
  <si>
    <t>Le Rucher</t>
  </si>
  <si>
    <t>Les Ateliers du Monceau</t>
  </si>
  <si>
    <t xml:space="preserve">Village Liégeois Reine Fabiola </t>
  </si>
  <si>
    <t>Total</t>
  </si>
  <si>
    <t>SAF</t>
  </si>
  <si>
    <t>Nekto</t>
  </si>
  <si>
    <t>EntraNam</t>
  </si>
  <si>
    <t>Fournipac</t>
  </si>
  <si>
    <t>Les Entreprises Solidaires</t>
  </si>
  <si>
    <t>Jardins et Menuiserie - BELAIR</t>
  </si>
  <si>
    <t>AXEDIS</t>
  </si>
  <si>
    <t>DDM</t>
  </si>
  <si>
    <t>L'Atelier 3000</t>
  </si>
  <si>
    <t>ETA Village n°1 Entreprises</t>
  </si>
  <si>
    <t>Quotas attribués par l'AViQ pour 2018</t>
  </si>
  <si>
    <t>S1</t>
  </si>
  <si>
    <t>S2</t>
  </si>
  <si>
    <t>S3</t>
  </si>
  <si>
    <t>1er trim 2018
données ETA</t>
  </si>
  <si>
    <t>2ème trim 2018
données ETA</t>
  </si>
  <si>
    <t>Les Ateliers de Tertre</t>
  </si>
  <si>
    <t>39 trop peu</t>
  </si>
  <si>
    <t>30 de trop</t>
  </si>
  <si>
    <t>Dépass tot S1 + S2 = 9</t>
  </si>
  <si>
    <t>Section 
1</t>
  </si>
  <si>
    <t>Section
 2</t>
  </si>
  <si>
    <t>Section 
3</t>
  </si>
  <si>
    <t>3ème trim 2018
données ETA</t>
  </si>
  <si>
    <t>AViQ
4ème T = 1er trim 2018</t>
  </si>
  <si>
    <t>Total
S1</t>
  </si>
  <si>
    <t>Total
S2</t>
  </si>
  <si>
    <t>Théorique
S1</t>
  </si>
  <si>
    <t>Théorique
S2</t>
  </si>
  <si>
    <t xml:space="preserve">Réponses de 46 ETA </t>
  </si>
  <si>
    <t>Réponses de 39 ETA</t>
  </si>
  <si>
    <t>S1 consommation estimée pr 4Trim</t>
  </si>
  <si>
    <t>S2 consommation estimée pr 4Trim</t>
  </si>
  <si>
    <t>Dépassement
 positif</t>
  </si>
  <si>
    <t>Dépass S1 + S2</t>
  </si>
  <si>
    <t>Tot dépass
positif uniquement
(méth appliquée préc années )</t>
  </si>
  <si>
    <t>Pondération 
ETA en dépass
(subsides à récupérer par l'AViQ ou transfert en S3)</t>
  </si>
  <si>
    <t>1er trim 2018 
(chiffres consolidés AViQ)</t>
  </si>
  <si>
    <t>Estimation dépassement tot</t>
  </si>
  <si>
    <t>en trop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</si>
</sst>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18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1" fontId="0" fillId="7" borderId="21" xfId="0" applyNumberFormat="1" applyFont="1" applyFill="1" applyBorder="1" applyAlignment="1">
      <alignment horizontal="center"/>
    </xf>
    <xf numFmtId="1" fontId="0" fillId="7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18" borderId="10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0" borderId="23" xfId="0" applyFill="1" applyBorder="1" applyAlignment="1">
      <alignment/>
    </xf>
    <xf numFmtId="0" fontId="0" fillId="10" borderId="23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4" borderId="27" xfId="0" applyNumberFormat="1" applyFont="1" applyFill="1" applyBorder="1" applyAlignment="1">
      <alignment horizontal="center"/>
    </xf>
    <xf numFmtId="1" fontId="0" fillId="34" borderId="25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1" fontId="0" fillId="34" borderId="32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" fontId="0" fillId="34" borderId="26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7" borderId="19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zoomScalePageLayoutView="0" workbookViewId="0" topLeftCell="A19">
      <selection activeCell="B2" sqref="B2"/>
    </sheetView>
  </sheetViews>
  <sheetFormatPr defaultColWidth="11.421875" defaultRowHeight="12.75"/>
  <cols>
    <col min="1" max="1" width="4.421875" style="0" bestFit="1" customWidth="1"/>
    <col min="2" max="2" width="26.8515625" style="0" customWidth="1"/>
    <col min="3" max="3" width="8.00390625" style="0" customWidth="1"/>
    <col min="4" max="5" width="8.421875" style="0" customWidth="1"/>
    <col min="6" max="6" width="6.57421875" style="0" customWidth="1"/>
    <col min="7" max="8" width="5.8515625" style="0" customWidth="1"/>
    <col min="9" max="9" width="5.57421875" style="0" customWidth="1"/>
    <col min="10" max="10" width="5.28125" style="0" customWidth="1"/>
    <col min="11" max="11" width="8.140625" style="0" customWidth="1"/>
    <col min="12" max="12" width="8.00390625" style="0" customWidth="1"/>
    <col min="13" max="13" width="7.140625" style="0" customWidth="1"/>
    <col min="14" max="14" width="6.140625" style="0" customWidth="1"/>
    <col min="15" max="15" width="6.28125" style="0" customWidth="1"/>
    <col min="16" max="16" width="5.7109375" style="0" customWidth="1"/>
    <col min="17" max="17" width="6.57421875" style="0" customWidth="1"/>
    <col min="18" max="18" width="6.7109375" style="0" customWidth="1"/>
    <col min="19" max="19" width="6.8515625" style="0" customWidth="1"/>
    <col min="20" max="20" width="8.00390625" style="0" customWidth="1"/>
    <col min="21" max="21" width="7.00390625" style="0" customWidth="1"/>
    <col min="22" max="22" width="7.28125" style="0" customWidth="1"/>
    <col min="23" max="23" width="6.140625" style="0" customWidth="1"/>
    <col min="24" max="24" width="5.140625" style="0" customWidth="1"/>
    <col min="25" max="25" width="9.7109375" style="0" bestFit="1" customWidth="1"/>
    <col min="26" max="26" width="9.28125" style="0" customWidth="1"/>
    <col min="27" max="27" width="8.28125" style="0" customWidth="1"/>
    <col min="28" max="28" width="8.57421875" style="0" customWidth="1"/>
    <col min="29" max="29" width="13.00390625" style="0" customWidth="1"/>
    <col min="30" max="30" width="16.57421875" style="0" customWidth="1"/>
  </cols>
  <sheetData>
    <row r="1" spans="3:30" ht="12.75" customHeight="1">
      <c r="C1" s="104" t="s">
        <v>56</v>
      </c>
      <c r="D1" s="105"/>
      <c r="E1" s="105"/>
      <c r="F1" s="105"/>
      <c r="G1" s="106"/>
      <c r="H1" s="94" t="s">
        <v>60</v>
      </c>
      <c r="I1" s="95"/>
      <c r="J1" s="96"/>
      <c r="K1" s="110" t="s">
        <v>83</v>
      </c>
      <c r="L1" s="111"/>
      <c r="M1" s="112"/>
      <c r="N1" s="94" t="s">
        <v>61</v>
      </c>
      <c r="O1" s="95"/>
      <c r="P1" s="96"/>
      <c r="Q1" s="94" t="s">
        <v>69</v>
      </c>
      <c r="R1" s="95"/>
      <c r="S1" s="96"/>
      <c r="T1" s="110" t="s">
        <v>70</v>
      </c>
      <c r="U1" s="129"/>
      <c r="V1" s="129"/>
      <c r="W1" s="140" t="s">
        <v>71</v>
      </c>
      <c r="X1" s="140" t="s">
        <v>72</v>
      </c>
      <c r="Y1" s="140" t="s">
        <v>73</v>
      </c>
      <c r="Z1" s="140" t="s">
        <v>74</v>
      </c>
      <c r="AA1" s="140" t="s">
        <v>79</v>
      </c>
      <c r="AB1" s="141"/>
      <c r="AC1" s="142" t="s">
        <v>81</v>
      </c>
      <c r="AD1" s="134" t="s">
        <v>82</v>
      </c>
    </row>
    <row r="2" spans="3:30" ht="24" customHeight="1" thickBot="1">
      <c r="C2" s="107"/>
      <c r="D2" s="108"/>
      <c r="E2" s="108"/>
      <c r="F2" s="108"/>
      <c r="G2" s="109"/>
      <c r="H2" s="97"/>
      <c r="I2" s="98"/>
      <c r="J2" s="99"/>
      <c r="K2" s="113"/>
      <c r="L2" s="114"/>
      <c r="M2" s="115"/>
      <c r="N2" s="97"/>
      <c r="O2" s="98"/>
      <c r="P2" s="99"/>
      <c r="Q2" s="97"/>
      <c r="R2" s="98"/>
      <c r="S2" s="99"/>
      <c r="T2" s="130"/>
      <c r="U2" s="131"/>
      <c r="V2" s="131"/>
      <c r="W2" s="140"/>
      <c r="X2" s="140"/>
      <c r="Y2" s="140"/>
      <c r="Z2" s="140"/>
      <c r="AA2" s="141"/>
      <c r="AB2" s="141"/>
      <c r="AC2" s="142"/>
      <c r="AD2" s="135"/>
    </row>
    <row r="3" spans="1:30" ht="12.75" customHeight="1">
      <c r="A3" s="141" t="s">
        <v>0</v>
      </c>
      <c r="B3" s="124" t="s">
        <v>1</v>
      </c>
      <c r="C3" s="143" t="s">
        <v>66</v>
      </c>
      <c r="D3" s="144" t="s">
        <v>67</v>
      </c>
      <c r="E3" s="144" t="s">
        <v>68</v>
      </c>
      <c r="F3" s="147" t="s">
        <v>53</v>
      </c>
      <c r="G3" s="148" t="s">
        <v>46</v>
      </c>
      <c r="H3" s="100" t="s">
        <v>57</v>
      </c>
      <c r="I3" s="100" t="s">
        <v>58</v>
      </c>
      <c r="J3" s="102" t="s">
        <v>59</v>
      </c>
      <c r="K3" s="116" t="s">
        <v>57</v>
      </c>
      <c r="L3" s="118" t="s">
        <v>58</v>
      </c>
      <c r="M3" s="92" t="s">
        <v>59</v>
      </c>
      <c r="N3" s="120" t="s">
        <v>57</v>
      </c>
      <c r="O3" s="100" t="s">
        <v>58</v>
      </c>
      <c r="P3" s="100" t="s">
        <v>59</v>
      </c>
      <c r="Q3" s="120" t="s">
        <v>57</v>
      </c>
      <c r="R3" s="100" t="s">
        <v>58</v>
      </c>
      <c r="S3" s="100" t="s">
        <v>59</v>
      </c>
      <c r="T3" s="116" t="s">
        <v>57</v>
      </c>
      <c r="U3" s="118" t="s">
        <v>58</v>
      </c>
      <c r="V3" s="132" t="s">
        <v>59</v>
      </c>
      <c r="W3" s="140"/>
      <c r="X3" s="140"/>
      <c r="Y3" s="140"/>
      <c r="Z3" s="140"/>
      <c r="AA3" s="141"/>
      <c r="AB3" s="141"/>
      <c r="AC3" s="142"/>
      <c r="AD3" s="135"/>
    </row>
    <row r="4" spans="1:30" ht="12.75" customHeight="1" thickBot="1">
      <c r="A4" s="141"/>
      <c r="B4" s="124"/>
      <c r="C4" s="145"/>
      <c r="D4" s="146"/>
      <c r="E4" s="146"/>
      <c r="F4" s="146"/>
      <c r="G4" s="149"/>
      <c r="H4" s="101"/>
      <c r="I4" s="101"/>
      <c r="J4" s="103"/>
      <c r="K4" s="117"/>
      <c r="L4" s="119"/>
      <c r="M4" s="93"/>
      <c r="N4" s="122"/>
      <c r="O4" s="123"/>
      <c r="P4" s="123"/>
      <c r="Q4" s="121"/>
      <c r="R4" s="101"/>
      <c r="S4" s="101"/>
      <c r="T4" s="117"/>
      <c r="U4" s="119"/>
      <c r="V4" s="133"/>
      <c r="W4" s="140"/>
      <c r="X4" s="140"/>
      <c r="Y4" s="140"/>
      <c r="Z4" s="140"/>
      <c r="AA4" s="141"/>
      <c r="AB4" s="141"/>
      <c r="AC4" s="142"/>
      <c r="AD4" s="135"/>
    </row>
    <row r="5" spans="1:30" ht="12.75">
      <c r="A5" s="1">
        <v>1</v>
      </c>
      <c r="B5" s="41" t="s">
        <v>47</v>
      </c>
      <c r="C5" s="44">
        <v>193</v>
      </c>
      <c r="D5" s="45">
        <v>9</v>
      </c>
      <c r="E5" s="45">
        <v>5</v>
      </c>
      <c r="F5" s="46">
        <v>5</v>
      </c>
      <c r="G5" s="47">
        <v>9</v>
      </c>
      <c r="H5" s="7">
        <v>201</v>
      </c>
      <c r="I5" s="8">
        <v>12</v>
      </c>
      <c r="J5" s="14">
        <v>4</v>
      </c>
      <c r="K5" s="19">
        <v>201</v>
      </c>
      <c r="L5" s="20">
        <v>13</v>
      </c>
      <c r="M5" s="21">
        <v>4</v>
      </c>
      <c r="N5" s="10">
        <v>201</v>
      </c>
      <c r="O5" s="9">
        <v>12</v>
      </c>
      <c r="P5" s="29">
        <v>4</v>
      </c>
      <c r="Q5" s="7">
        <v>202</v>
      </c>
      <c r="R5" s="8">
        <v>13</v>
      </c>
      <c r="S5" s="14">
        <v>4</v>
      </c>
      <c r="T5" s="60">
        <v>201</v>
      </c>
      <c r="U5" s="61">
        <v>13</v>
      </c>
      <c r="V5" s="73">
        <v>4</v>
      </c>
      <c r="W5" s="77">
        <f>K5+N5+Q5+T5</f>
        <v>805</v>
      </c>
      <c r="X5" s="77">
        <f>L5+O5+R5+U5</f>
        <v>51</v>
      </c>
      <c r="Y5" s="72">
        <f>C5*4</f>
        <v>772</v>
      </c>
      <c r="Z5" s="72">
        <f>D5*4</f>
        <v>36</v>
      </c>
      <c r="AA5" s="78">
        <f>W5-Y5</f>
        <v>33</v>
      </c>
      <c r="AB5" s="78">
        <f>X5-Z5</f>
        <v>15</v>
      </c>
      <c r="AC5" s="77">
        <f>AA5+AB5</f>
        <v>48</v>
      </c>
      <c r="AD5" s="88">
        <f>ROUND(((AC5/$AC$57)*376),0)</f>
        <v>17</v>
      </c>
    </row>
    <row r="6" spans="1:30" ht="12.75">
      <c r="A6" s="1">
        <v>2</v>
      </c>
      <c r="B6" s="41" t="s">
        <v>2</v>
      </c>
      <c r="C6" s="48">
        <v>102</v>
      </c>
      <c r="D6" s="2">
        <v>3</v>
      </c>
      <c r="E6" s="2">
        <v>5</v>
      </c>
      <c r="F6" s="3">
        <v>6</v>
      </c>
      <c r="G6" s="49">
        <v>4</v>
      </c>
      <c r="H6" s="4">
        <v>105</v>
      </c>
      <c r="I6" s="5">
        <v>3</v>
      </c>
      <c r="J6" s="6">
        <v>0</v>
      </c>
      <c r="K6" s="22">
        <v>105</v>
      </c>
      <c r="L6" s="23">
        <v>3</v>
      </c>
      <c r="M6" s="24">
        <v>0</v>
      </c>
      <c r="N6" s="11">
        <v>102</v>
      </c>
      <c r="O6" s="5">
        <v>3</v>
      </c>
      <c r="P6" s="30">
        <v>3</v>
      </c>
      <c r="Q6" s="36">
        <v>105</v>
      </c>
      <c r="R6" s="37">
        <v>3</v>
      </c>
      <c r="S6" s="38">
        <v>5</v>
      </c>
      <c r="T6" s="62">
        <v>105</v>
      </c>
      <c r="U6" s="63">
        <v>3</v>
      </c>
      <c r="V6" s="74">
        <v>0</v>
      </c>
      <c r="W6" s="77">
        <f aca="true" t="shared" si="0" ref="W6:W57">K6+N6+Q6+T6</f>
        <v>417</v>
      </c>
      <c r="X6" s="77">
        <f aca="true" t="shared" si="1" ref="X6:X57">L6+O6+R6+U6</f>
        <v>12</v>
      </c>
      <c r="Y6" s="72">
        <f aca="true" t="shared" si="2" ref="Y6:Y57">C6*4</f>
        <v>408</v>
      </c>
      <c r="Z6" s="72">
        <f aca="true" t="shared" si="3" ref="Z6:Z57">D6*4</f>
        <v>12</v>
      </c>
      <c r="AA6" s="78">
        <f aca="true" t="shared" si="4" ref="AA6:AA56">W6-Y6</f>
        <v>9</v>
      </c>
      <c r="AB6" s="77">
        <f aca="true" t="shared" si="5" ref="AB6:AB56">X6-Z6</f>
        <v>0</v>
      </c>
      <c r="AC6" s="77">
        <f>AA6+AB6</f>
        <v>9</v>
      </c>
      <c r="AD6" s="88">
        <f aca="true" t="shared" si="6" ref="AD6:AD57">ROUND(((AC6/$AC$57)*376),0)</f>
        <v>3</v>
      </c>
    </row>
    <row r="7" spans="1:30" ht="12.75">
      <c r="A7" s="1">
        <v>5</v>
      </c>
      <c r="B7" s="41" t="s">
        <v>3</v>
      </c>
      <c r="C7" s="48">
        <v>72</v>
      </c>
      <c r="D7" s="2">
        <v>1</v>
      </c>
      <c r="E7" s="2">
        <v>1</v>
      </c>
      <c r="F7" s="3">
        <v>5</v>
      </c>
      <c r="G7" s="49">
        <v>0</v>
      </c>
      <c r="H7" s="4">
        <v>73</v>
      </c>
      <c r="I7" s="5">
        <v>1</v>
      </c>
      <c r="J7" s="6">
        <v>1</v>
      </c>
      <c r="K7" s="22">
        <v>73</v>
      </c>
      <c r="L7" s="23">
        <v>1</v>
      </c>
      <c r="M7" s="24">
        <v>1</v>
      </c>
      <c r="N7" s="11">
        <v>71</v>
      </c>
      <c r="O7" s="5">
        <v>1</v>
      </c>
      <c r="P7" s="30">
        <v>1</v>
      </c>
      <c r="Q7" s="36">
        <v>72</v>
      </c>
      <c r="R7" s="37">
        <v>1</v>
      </c>
      <c r="S7" s="38">
        <v>1</v>
      </c>
      <c r="T7" s="62">
        <v>73</v>
      </c>
      <c r="U7" s="63">
        <v>1</v>
      </c>
      <c r="V7" s="74">
        <v>1</v>
      </c>
      <c r="W7" s="77">
        <f t="shared" si="0"/>
        <v>289</v>
      </c>
      <c r="X7" s="77">
        <f t="shared" si="1"/>
        <v>4</v>
      </c>
      <c r="Y7" s="72">
        <f t="shared" si="2"/>
        <v>288</v>
      </c>
      <c r="Z7" s="72">
        <f t="shared" si="3"/>
        <v>4</v>
      </c>
      <c r="AA7" s="78">
        <f t="shared" si="4"/>
        <v>1</v>
      </c>
      <c r="AB7" s="77">
        <f t="shared" si="5"/>
        <v>0</v>
      </c>
      <c r="AC7" s="77">
        <f>AA7+AB7</f>
        <v>1</v>
      </c>
      <c r="AD7" s="88">
        <f t="shared" si="6"/>
        <v>0</v>
      </c>
    </row>
    <row r="8" spans="1:30" ht="12.75">
      <c r="A8" s="1">
        <v>7</v>
      </c>
      <c r="B8" s="41" t="s">
        <v>50</v>
      </c>
      <c r="C8" s="48">
        <v>102</v>
      </c>
      <c r="D8" s="2">
        <v>2</v>
      </c>
      <c r="E8" s="2">
        <v>3</v>
      </c>
      <c r="F8" s="3">
        <v>0</v>
      </c>
      <c r="G8" s="49">
        <v>0</v>
      </c>
      <c r="H8" s="4"/>
      <c r="I8" s="5"/>
      <c r="J8" s="6"/>
      <c r="K8" s="22">
        <v>107</v>
      </c>
      <c r="L8" s="23">
        <v>0</v>
      </c>
      <c r="M8" s="24">
        <v>0</v>
      </c>
      <c r="N8" s="54">
        <v>107</v>
      </c>
      <c r="O8" s="55">
        <v>0</v>
      </c>
      <c r="P8" s="56">
        <v>0</v>
      </c>
      <c r="Q8" s="57">
        <v>107</v>
      </c>
      <c r="R8" s="55">
        <v>0</v>
      </c>
      <c r="S8" s="58">
        <v>0</v>
      </c>
      <c r="T8" s="62">
        <v>107</v>
      </c>
      <c r="U8" s="63">
        <v>0</v>
      </c>
      <c r="V8" s="74">
        <v>0</v>
      </c>
      <c r="W8" s="77">
        <f t="shared" si="0"/>
        <v>428</v>
      </c>
      <c r="X8" s="77">
        <f t="shared" si="1"/>
        <v>0</v>
      </c>
      <c r="Y8" s="72">
        <f t="shared" si="2"/>
        <v>408</v>
      </c>
      <c r="Z8" s="72">
        <f t="shared" si="3"/>
        <v>8</v>
      </c>
      <c r="AA8" s="78">
        <f t="shared" si="4"/>
        <v>20</v>
      </c>
      <c r="AB8" s="77">
        <f t="shared" si="5"/>
        <v>-8</v>
      </c>
      <c r="AC8" s="77">
        <v>20</v>
      </c>
      <c r="AD8" s="88">
        <f t="shared" si="6"/>
        <v>7</v>
      </c>
    </row>
    <row r="9" spans="1:30" ht="12.75">
      <c r="A9" s="1">
        <v>8</v>
      </c>
      <c r="B9" s="41" t="s">
        <v>4</v>
      </c>
      <c r="C9" s="48">
        <v>223</v>
      </c>
      <c r="D9" s="2">
        <v>6</v>
      </c>
      <c r="E9" s="2">
        <v>10</v>
      </c>
      <c r="F9" s="3">
        <v>7</v>
      </c>
      <c r="G9" s="49">
        <v>0</v>
      </c>
      <c r="H9" s="4">
        <v>220</v>
      </c>
      <c r="I9" s="5">
        <v>5</v>
      </c>
      <c r="J9" s="6">
        <v>2</v>
      </c>
      <c r="K9" s="22">
        <v>220</v>
      </c>
      <c r="L9" s="23">
        <v>5</v>
      </c>
      <c r="M9" s="24">
        <v>2</v>
      </c>
      <c r="N9" s="11">
        <v>234</v>
      </c>
      <c r="O9" s="5">
        <v>6</v>
      </c>
      <c r="P9" s="30">
        <v>2</v>
      </c>
      <c r="Q9" s="4">
        <v>233</v>
      </c>
      <c r="R9" s="5">
        <v>7</v>
      </c>
      <c r="S9" s="6">
        <v>2</v>
      </c>
      <c r="T9" s="62">
        <v>220</v>
      </c>
      <c r="U9" s="63">
        <v>5</v>
      </c>
      <c r="V9" s="74">
        <v>2</v>
      </c>
      <c r="W9" s="77">
        <f t="shared" si="0"/>
        <v>907</v>
      </c>
      <c r="X9" s="77">
        <f t="shared" si="1"/>
        <v>23</v>
      </c>
      <c r="Y9" s="72">
        <f t="shared" si="2"/>
        <v>892</v>
      </c>
      <c r="Z9" s="72">
        <f t="shared" si="3"/>
        <v>24</v>
      </c>
      <c r="AA9" s="78">
        <f t="shared" si="4"/>
        <v>15</v>
      </c>
      <c r="AB9" s="77">
        <f t="shared" si="5"/>
        <v>-1</v>
      </c>
      <c r="AC9" s="77">
        <v>15</v>
      </c>
      <c r="AD9" s="88">
        <f t="shared" si="6"/>
        <v>5</v>
      </c>
    </row>
    <row r="10" spans="1:30" ht="12.75">
      <c r="A10" s="1">
        <v>13</v>
      </c>
      <c r="B10" s="41" t="s">
        <v>5</v>
      </c>
      <c r="C10" s="48">
        <v>20</v>
      </c>
      <c r="D10" s="2">
        <v>0</v>
      </c>
      <c r="E10" s="2">
        <v>1</v>
      </c>
      <c r="F10" s="3">
        <v>2</v>
      </c>
      <c r="G10" s="49">
        <v>0</v>
      </c>
      <c r="H10" s="4"/>
      <c r="I10" s="5"/>
      <c r="J10" s="6"/>
      <c r="K10" s="22">
        <v>17</v>
      </c>
      <c r="L10" s="23">
        <v>0</v>
      </c>
      <c r="M10" s="24">
        <v>0</v>
      </c>
      <c r="N10" s="11">
        <v>18</v>
      </c>
      <c r="O10" s="5">
        <v>0</v>
      </c>
      <c r="P10" s="30">
        <v>0</v>
      </c>
      <c r="Q10" s="4">
        <v>17</v>
      </c>
      <c r="R10" s="5">
        <v>0</v>
      </c>
      <c r="S10" s="6">
        <v>0</v>
      </c>
      <c r="T10" s="62">
        <v>17</v>
      </c>
      <c r="U10" s="63">
        <v>0</v>
      </c>
      <c r="V10" s="74">
        <v>0</v>
      </c>
      <c r="W10" s="77">
        <f t="shared" si="0"/>
        <v>69</v>
      </c>
      <c r="X10" s="77">
        <f t="shared" si="1"/>
        <v>0</v>
      </c>
      <c r="Y10" s="72">
        <f t="shared" si="2"/>
        <v>80</v>
      </c>
      <c r="Z10" s="72">
        <f t="shared" si="3"/>
        <v>0</v>
      </c>
      <c r="AA10" s="77">
        <f t="shared" si="4"/>
        <v>-11</v>
      </c>
      <c r="AB10" s="77">
        <f t="shared" si="5"/>
        <v>0</v>
      </c>
      <c r="AC10" s="77">
        <v>0</v>
      </c>
      <c r="AD10" s="88">
        <f t="shared" si="6"/>
        <v>0</v>
      </c>
    </row>
    <row r="11" spans="1:30" ht="12.75">
      <c r="A11" s="1">
        <v>15</v>
      </c>
      <c r="B11" s="41" t="s">
        <v>6</v>
      </c>
      <c r="C11" s="48">
        <v>49</v>
      </c>
      <c r="D11" s="2">
        <v>2</v>
      </c>
      <c r="E11" s="2">
        <v>10</v>
      </c>
      <c r="F11" s="3">
        <v>2</v>
      </c>
      <c r="G11" s="49">
        <v>3</v>
      </c>
      <c r="H11" s="4">
        <v>49</v>
      </c>
      <c r="I11" s="5">
        <v>2</v>
      </c>
      <c r="J11" s="6">
        <v>1</v>
      </c>
      <c r="K11" s="22">
        <v>52</v>
      </c>
      <c r="L11" s="23">
        <v>2</v>
      </c>
      <c r="M11" s="24">
        <v>1</v>
      </c>
      <c r="N11" s="11">
        <v>52</v>
      </c>
      <c r="O11" s="5">
        <v>2</v>
      </c>
      <c r="P11" s="30">
        <v>1</v>
      </c>
      <c r="Q11" s="57">
        <v>52</v>
      </c>
      <c r="R11" s="55">
        <v>2</v>
      </c>
      <c r="S11" s="58">
        <v>1</v>
      </c>
      <c r="T11" s="62">
        <v>52</v>
      </c>
      <c r="U11" s="63">
        <v>2</v>
      </c>
      <c r="V11" s="74">
        <v>1</v>
      </c>
      <c r="W11" s="77">
        <f t="shared" si="0"/>
        <v>208</v>
      </c>
      <c r="X11" s="77">
        <f t="shared" si="1"/>
        <v>8</v>
      </c>
      <c r="Y11" s="72">
        <f t="shared" si="2"/>
        <v>196</v>
      </c>
      <c r="Z11" s="72">
        <f t="shared" si="3"/>
        <v>8</v>
      </c>
      <c r="AA11" s="78">
        <f t="shared" si="4"/>
        <v>12</v>
      </c>
      <c r="AB11" s="77">
        <f t="shared" si="5"/>
        <v>0</v>
      </c>
      <c r="AC11" s="77">
        <f>AA11+AB11</f>
        <v>12</v>
      </c>
      <c r="AD11" s="88">
        <f t="shared" si="6"/>
        <v>4</v>
      </c>
    </row>
    <row r="12" spans="1:30" ht="12.75">
      <c r="A12" s="1">
        <v>19</v>
      </c>
      <c r="B12" s="41" t="s">
        <v>55</v>
      </c>
      <c r="C12" s="48">
        <v>368</v>
      </c>
      <c r="D12" s="2">
        <v>2</v>
      </c>
      <c r="E12" s="2">
        <v>40</v>
      </c>
      <c r="F12" s="3">
        <v>5</v>
      </c>
      <c r="G12" s="49">
        <v>6</v>
      </c>
      <c r="H12" s="4"/>
      <c r="I12" s="5"/>
      <c r="J12" s="6"/>
      <c r="K12" s="22">
        <v>304</v>
      </c>
      <c r="L12" s="23">
        <v>2</v>
      </c>
      <c r="M12" s="24">
        <v>6</v>
      </c>
      <c r="N12" s="11">
        <v>347</v>
      </c>
      <c r="O12" s="5">
        <v>2</v>
      </c>
      <c r="P12" s="30">
        <v>5</v>
      </c>
      <c r="Q12" s="36">
        <v>338</v>
      </c>
      <c r="R12" s="37">
        <v>2</v>
      </c>
      <c r="S12" s="38">
        <v>4</v>
      </c>
      <c r="T12" s="62">
        <v>304</v>
      </c>
      <c r="U12" s="63">
        <v>2</v>
      </c>
      <c r="V12" s="74">
        <v>6</v>
      </c>
      <c r="W12" s="77">
        <f t="shared" si="0"/>
        <v>1293</v>
      </c>
      <c r="X12" s="77">
        <f t="shared" si="1"/>
        <v>8</v>
      </c>
      <c r="Y12" s="72">
        <f t="shared" si="2"/>
        <v>1472</v>
      </c>
      <c r="Z12" s="72">
        <f t="shared" si="3"/>
        <v>8</v>
      </c>
      <c r="AA12" s="77">
        <f t="shared" si="4"/>
        <v>-179</v>
      </c>
      <c r="AB12" s="77">
        <f t="shared" si="5"/>
        <v>0</v>
      </c>
      <c r="AC12" s="77">
        <v>0</v>
      </c>
      <c r="AD12" s="88">
        <f t="shared" si="6"/>
        <v>0</v>
      </c>
    </row>
    <row r="13" spans="1:30" ht="12.75">
      <c r="A13" s="1">
        <v>45</v>
      </c>
      <c r="B13" s="41" t="s">
        <v>7</v>
      </c>
      <c r="C13" s="48">
        <v>309</v>
      </c>
      <c r="D13" s="2">
        <v>16</v>
      </c>
      <c r="E13" s="2">
        <v>25</v>
      </c>
      <c r="F13" s="3">
        <v>7</v>
      </c>
      <c r="G13" s="49">
        <v>18</v>
      </c>
      <c r="H13" s="4">
        <v>311</v>
      </c>
      <c r="I13" s="5">
        <v>16</v>
      </c>
      <c r="J13" s="6">
        <v>0</v>
      </c>
      <c r="K13" s="22">
        <v>311</v>
      </c>
      <c r="L13" s="23">
        <v>16</v>
      </c>
      <c r="M13" s="24">
        <v>0</v>
      </c>
      <c r="N13" s="11">
        <v>332</v>
      </c>
      <c r="O13" s="5">
        <v>16</v>
      </c>
      <c r="P13" s="30">
        <v>0</v>
      </c>
      <c r="Q13" s="4">
        <v>334</v>
      </c>
      <c r="R13" s="5">
        <v>16</v>
      </c>
      <c r="S13" s="6">
        <v>0</v>
      </c>
      <c r="T13" s="62">
        <v>311</v>
      </c>
      <c r="U13" s="63">
        <v>16</v>
      </c>
      <c r="V13" s="74">
        <v>0</v>
      </c>
      <c r="W13" s="77">
        <f t="shared" si="0"/>
        <v>1288</v>
      </c>
      <c r="X13" s="77">
        <f t="shared" si="1"/>
        <v>64</v>
      </c>
      <c r="Y13" s="72">
        <f t="shared" si="2"/>
        <v>1236</v>
      </c>
      <c r="Z13" s="72">
        <f t="shared" si="3"/>
        <v>64</v>
      </c>
      <c r="AA13" s="78">
        <f t="shared" si="4"/>
        <v>52</v>
      </c>
      <c r="AB13" s="77">
        <f t="shared" si="5"/>
        <v>0</v>
      </c>
      <c r="AC13" s="77">
        <f>AA13+AB13</f>
        <v>52</v>
      </c>
      <c r="AD13" s="88">
        <f t="shared" si="6"/>
        <v>18</v>
      </c>
    </row>
    <row r="14" spans="1:30" ht="12.75">
      <c r="A14" s="1">
        <v>59</v>
      </c>
      <c r="B14" s="41" t="s">
        <v>8</v>
      </c>
      <c r="C14" s="48">
        <v>179</v>
      </c>
      <c r="D14" s="2">
        <v>2</v>
      </c>
      <c r="E14" s="2">
        <v>5</v>
      </c>
      <c r="F14" s="3">
        <v>6</v>
      </c>
      <c r="G14" s="49">
        <v>6</v>
      </c>
      <c r="H14" s="4"/>
      <c r="I14" s="5"/>
      <c r="J14" s="6"/>
      <c r="K14" s="22">
        <v>157</v>
      </c>
      <c r="L14" s="23">
        <v>2</v>
      </c>
      <c r="M14" s="24">
        <v>5</v>
      </c>
      <c r="N14" s="11">
        <v>158</v>
      </c>
      <c r="O14" s="5">
        <v>2</v>
      </c>
      <c r="P14" s="30">
        <v>5</v>
      </c>
      <c r="Q14" s="4">
        <v>152</v>
      </c>
      <c r="R14" s="5">
        <v>2</v>
      </c>
      <c r="S14" s="6">
        <v>4</v>
      </c>
      <c r="T14" s="62">
        <v>157</v>
      </c>
      <c r="U14" s="63">
        <v>2</v>
      </c>
      <c r="V14" s="74">
        <v>5</v>
      </c>
      <c r="W14" s="77">
        <f t="shared" si="0"/>
        <v>624</v>
      </c>
      <c r="X14" s="77">
        <f t="shared" si="1"/>
        <v>8</v>
      </c>
      <c r="Y14" s="72">
        <f t="shared" si="2"/>
        <v>716</v>
      </c>
      <c r="Z14" s="72">
        <f t="shared" si="3"/>
        <v>8</v>
      </c>
      <c r="AA14" s="77">
        <f t="shared" si="4"/>
        <v>-92</v>
      </c>
      <c r="AB14" s="77">
        <f t="shared" si="5"/>
        <v>0</v>
      </c>
      <c r="AC14" s="77">
        <v>0</v>
      </c>
      <c r="AD14" s="88">
        <f t="shared" si="6"/>
        <v>0</v>
      </c>
    </row>
    <row r="15" spans="1:30" ht="12.75">
      <c r="A15" s="1">
        <v>60</v>
      </c>
      <c r="B15" s="41" t="s">
        <v>9</v>
      </c>
      <c r="C15" s="48">
        <v>52</v>
      </c>
      <c r="D15" s="2">
        <v>0</v>
      </c>
      <c r="E15" s="2">
        <v>4</v>
      </c>
      <c r="F15" s="3">
        <v>2</v>
      </c>
      <c r="G15" s="49">
        <v>0</v>
      </c>
      <c r="H15" s="4">
        <v>50</v>
      </c>
      <c r="I15" s="5">
        <v>0</v>
      </c>
      <c r="J15" s="6">
        <v>0</v>
      </c>
      <c r="K15" s="22">
        <v>50</v>
      </c>
      <c r="L15" s="23">
        <v>0</v>
      </c>
      <c r="M15" s="24">
        <v>0</v>
      </c>
      <c r="N15" s="11">
        <v>50</v>
      </c>
      <c r="O15" s="5">
        <v>0</v>
      </c>
      <c r="P15" s="30">
        <v>0</v>
      </c>
      <c r="Q15" s="4">
        <v>50</v>
      </c>
      <c r="R15" s="5">
        <v>0</v>
      </c>
      <c r="S15" s="6">
        <v>0</v>
      </c>
      <c r="T15" s="62">
        <v>50</v>
      </c>
      <c r="U15" s="63">
        <v>0</v>
      </c>
      <c r="V15" s="74">
        <v>0</v>
      </c>
      <c r="W15" s="77">
        <f t="shared" si="0"/>
        <v>200</v>
      </c>
      <c r="X15" s="77">
        <f t="shared" si="1"/>
        <v>0</v>
      </c>
      <c r="Y15" s="72">
        <f t="shared" si="2"/>
        <v>208</v>
      </c>
      <c r="Z15" s="72">
        <f t="shared" si="3"/>
        <v>0</v>
      </c>
      <c r="AA15" s="77">
        <f t="shared" si="4"/>
        <v>-8</v>
      </c>
      <c r="AB15" s="77">
        <f t="shared" si="5"/>
        <v>0</v>
      </c>
      <c r="AC15" s="77">
        <v>0</v>
      </c>
      <c r="AD15" s="88">
        <f t="shared" si="6"/>
        <v>0</v>
      </c>
    </row>
    <row r="16" spans="1:30" ht="12.75">
      <c r="A16" s="1">
        <v>62</v>
      </c>
      <c r="B16" s="41" t="s">
        <v>10</v>
      </c>
      <c r="C16" s="48">
        <v>41</v>
      </c>
      <c r="D16" s="2">
        <v>2</v>
      </c>
      <c r="E16" s="2">
        <v>7</v>
      </c>
      <c r="F16" s="3">
        <v>5</v>
      </c>
      <c r="G16" s="49">
        <v>3</v>
      </c>
      <c r="H16" s="4">
        <v>34</v>
      </c>
      <c r="I16" s="5">
        <v>2</v>
      </c>
      <c r="J16" s="6">
        <v>2</v>
      </c>
      <c r="K16" s="22">
        <v>33</v>
      </c>
      <c r="L16" s="23">
        <v>2</v>
      </c>
      <c r="M16" s="24">
        <v>2</v>
      </c>
      <c r="N16" s="11">
        <v>42</v>
      </c>
      <c r="O16" s="5">
        <v>2</v>
      </c>
      <c r="P16" s="30">
        <v>2</v>
      </c>
      <c r="Q16" s="36">
        <v>42</v>
      </c>
      <c r="R16" s="37">
        <v>2</v>
      </c>
      <c r="S16" s="38">
        <v>3</v>
      </c>
      <c r="T16" s="62">
        <v>33</v>
      </c>
      <c r="U16" s="63">
        <v>2</v>
      </c>
      <c r="V16" s="74">
        <v>2</v>
      </c>
      <c r="W16" s="77">
        <f t="shared" si="0"/>
        <v>150</v>
      </c>
      <c r="X16" s="77">
        <f t="shared" si="1"/>
        <v>8</v>
      </c>
      <c r="Y16" s="72">
        <f t="shared" si="2"/>
        <v>164</v>
      </c>
      <c r="Z16" s="72">
        <f t="shared" si="3"/>
        <v>8</v>
      </c>
      <c r="AA16" s="77">
        <f t="shared" si="4"/>
        <v>-14</v>
      </c>
      <c r="AB16" s="77">
        <f t="shared" si="5"/>
        <v>0</v>
      </c>
      <c r="AC16" s="77">
        <v>0</v>
      </c>
      <c r="AD16" s="88">
        <f t="shared" si="6"/>
        <v>0</v>
      </c>
    </row>
    <row r="17" spans="1:30" ht="12.75">
      <c r="A17" s="1">
        <v>63</v>
      </c>
      <c r="B17" s="41" t="s">
        <v>48</v>
      </c>
      <c r="C17" s="48">
        <v>167</v>
      </c>
      <c r="D17" s="2">
        <v>3</v>
      </c>
      <c r="E17" s="2">
        <v>22</v>
      </c>
      <c r="F17" s="3">
        <v>6</v>
      </c>
      <c r="G17" s="49">
        <v>4</v>
      </c>
      <c r="H17" s="4">
        <v>172</v>
      </c>
      <c r="I17" s="5">
        <v>3</v>
      </c>
      <c r="J17" s="6">
        <v>2</v>
      </c>
      <c r="K17" s="22">
        <v>168</v>
      </c>
      <c r="L17" s="23">
        <v>3</v>
      </c>
      <c r="M17" s="24">
        <v>2</v>
      </c>
      <c r="N17" s="11">
        <v>163</v>
      </c>
      <c r="O17" s="5">
        <v>3</v>
      </c>
      <c r="P17" s="30">
        <v>2</v>
      </c>
      <c r="Q17" s="57">
        <v>163</v>
      </c>
      <c r="R17" s="55">
        <v>3</v>
      </c>
      <c r="S17" s="58">
        <v>2</v>
      </c>
      <c r="T17" s="62">
        <v>168</v>
      </c>
      <c r="U17" s="63">
        <v>3</v>
      </c>
      <c r="V17" s="74">
        <v>2</v>
      </c>
      <c r="W17" s="77">
        <f t="shared" si="0"/>
        <v>662</v>
      </c>
      <c r="X17" s="77">
        <f t="shared" si="1"/>
        <v>12</v>
      </c>
      <c r="Y17" s="72">
        <f t="shared" si="2"/>
        <v>668</v>
      </c>
      <c r="Z17" s="72">
        <f t="shared" si="3"/>
        <v>12</v>
      </c>
      <c r="AA17" s="77">
        <f t="shared" si="4"/>
        <v>-6</v>
      </c>
      <c r="AB17" s="77">
        <f t="shared" si="5"/>
        <v>0</v>
      </c>
      <c r="AC17" s="77">
        <v>0</v>
      </c>
      <c r="AD17" s="88">
        <f t="shared" si="6"/>
        <v>0</v>
      </c>
    </row>
    <row r="18" spans="1:30" ht="12.75">
      <c r="A18" s="1">
        <v>65</v>
      </c>
      <c r="B18" s="41" t="s">
        <v>11</v>
      </c>
      <c r="C18" s="48">
        <v>64</v>
      </c>
      <c r="D18" s="2">
        <v>1</v>
      </c>
      <c r="E18" s="2">
        <v>6</v>
      </c>
      <c r="F18" s="3">
        <v>5</v>
      </c>
      <c r="G18" s="49">
        <v>5</v>
      </c>
      <c r="H18" s="4">
        <v>61</v>
      </c>
      <c r="I18" s="5">
        <v>1</v>
      </c>
      <c r="J18" s="6">
        <v>3</v>
      </c>
      <c r="K18" s="22">
        <v>61</v>
      </c>
      <c r="L18" s="23">
        <v>0</v>
      </c>
      <c r="M18" s="24">
        <v>3</v>
      </c>
      <c r="N18" s="11">
        <v>60</v>
      </c>
      <c r="O18" s="5">
        <v>1</v>
      </c>
      <c r="P18" s="30">
        <v>3</v>
      </c>
      <c r="Q18" s="36">
        <v>58</v>
      </c>
      <c r="R18" s="37">
        <v>1</v>
      </c>
      <c r="S18" s="38">
        <v>3</v>
      </c>
      <c r="T18" s="62">
        <v>61</v>
      </c>
      <c r="U18" s="63">
        <v>0</v>
      </c>
      <c r="V18" s="74">
        <v>3</v>
      </c>
      <c r="W18" s="77">
        <f t="shared" si="0"/>
        <v>240</v>
      </c>
      <c r="X18" s="77">
        <f t="shared" si="1"/>
        <v>2</v>
      </c>
      <c r="Y18" s="72">
        <f t="shared" si="2"/>
        <v>256</v>
      </c>
      <c r="Z18" s="72">
        <f t="shared" si="3"/>
        <v>4</v>
      </c>
      <c r="AA18" s="77">
        <f t="shared" si="4"/>
        <v>-16</v>
      </c>
      <c r="AB18" s="77">
        <f t="shared" si="5"/>
        <v>-2</v>
      </c>
      <c r="AC18" s="77">
        <v>0</v>
      </c>
      <c r="AD18" s="88">
        <f t="shared" si="6"/>
        <v>0</v>
      </c>
    </row>
    <row r="19" spans="1:30" ht="12.75">
      <c r="A19" s="1">
        <v>67</v>
      </c>
      <c r="B19" s="41" t="s">
        <v>12</v>
      </c>
      <c r="C19" s="48">
        <v>95</v>
      </c>
      <c r="D19" s="2">
        <v>4</v>
      </c>
      <c r="E19" s="2">
        <v>5</v>
      </c>
      <c r="F19" s="3">
        <v>0</v>
      </c>
      <c r="G19" s="49">
        <v>0</v>
      </c>
      <c r="H19" s="4"/>
      <c r="I19" s="5"/>
      <c r="J19" s="6"/>
      <c r="K19" s="22">
        <v>105</v>
      </c>
      <c r="L19" s="23">
        <v>6</v>
      </c>
      <c r="M19" s="24">
        <v>6</v>
      </c>
      <c r="N19" s="11">
        <v>110</v>
      </c>
      <c r="O19" s="5">
        <v>5</v>
      </c>
      <c r="P19" s="30">
        <v>7</v>
      </c>
      <c r="Q19" s="4">
        <v>112</v>
      </c>
      <c r="R19" s="5">
        <v>5</v>
      </c>
      <c r="S19" s="6">
        <v>8</v>
      </c>
      <c r="T19" s="62">
        <v>105</v>
      </c>
      <c r="U19" s="63">
        <v>6</v>
      </c>
      <c r="V19" s="74">
        <v>6</v>
      </c>
      <c r="W19" s="77">
        <f t="shared" si="0"/>
        <v>432</v>
      </c>
      <c r="X19" s="77">
        <f t="shared" si="1"/>
        <v>22</v>
      </c>
      <c r="Y19" s="72">
        <f t="shared" si="2"/>
        <v>380</v>
      </c>
      <c r="Z19" s="72">
        <f t="shared" si="3"/>
        <v>16</v>
      </c>
      <c r="AA19" s="78">
        <f t="shared" si="4"/>
        <v>52</v>
      </c>
      <c r="AB19" s="78">
        <f t="shared" si="5"/>
        <v>6</v>
      </c>
      <c r="AC19" s="77">
        <f>AA19+AB19</f>
        <v>58</v>
      </c>
      <c r="AD19" s="88">
        <f t="shared" si="6"/>
        <v>20</v>
      </c>
    </row>
    <row r="20" spans="1:30" ht="12.75">
      <c r="A20" s="1">
        <v>71</v>
      </c>
      <c r="B20" s="41" t="s">
        <v>13</v>
      </c>
      <c r="C20" s="48">
        <v>78</v>
      </c>
      <c r="D20" s="2">
        <v>4</v>
      </c>
      <c r="E20" s="2">
        <v>4</v>
      </c>
      <c r="F20" s="3">
        <v>5</v>
      </c>
      <c r="G20" s="49">
        <v>0</v>
      </c>
      <c r="H20" s="4"/>
      <c r="I20" s="5"/>
      <c r="J20" s="6"/>
      <c r="K20" s="22">
        <v>75</v>
      </c>
      <c r="L20" s="23">
        <v>4</v>
      </c>
      <c r="M20" s="24">
        <v>0</v>
      </c>
      <c r="N20" s="11">
        <v>85</v>
      </c>
      <c r="O20" s="5">
        <v>4</v>
      </c>
      <c r="P20" s="30">
        <v>1</v>
      </c>
      <c r="Q20" s="4">
        <v>82</v>
      </c>
      <c r="R20" s="5">
        <v>4</v>
      </c>
      <c r="S20" s="6">
        <v>4</v>
      </c>
      <c r="T20" s="62">
        <v>75</v>
      </c>
      <c r="U20" s="63">
        <v>4</v>
      </c>
      <c r="V20" s="74">
        <v>0</v>
      </c>
      <c r="W20" s="77">
        <f t="shared" si="0"/>
        <v>317</v>
      </c>
      <c r="X20" s="77">
        <f t="shared" si="1"/>
        <v>16</v>
      </c>
      <c r="Y20" s="72">
        <f t="shared" si="2"/>
        <v>312</v>
      </c>
      <c r="Z20" s="72">
        <f t="shared" si="3"/>
        <v>16</v>
      </c>
      <c r="AA20" s="78">
        <f t="shared" si="4"/>
        <v>5</v>
      </c>
      <c r="AB20" s="77">
        <f t="shared" si="5"/>
        <v>0</v>
      </c>
      <c r="AC20" s="77">
        <f>AA20+AB20</f>
        <v>5</v>
      </c>
      <c r="AD20" s="88">
        <f t="shared" si="6"/>
        <v>2</v>
      </c>
    </row>
    <row r="21" spans="1:30" ht="12.75">
      <c r="A21" s="1">
        <v>72</v>
      </c>
      <c r="B21" s="41" t="s">
        <v>14</v>
      </c>
      <c r="C21" s="48">
        <v>210</v>
      </c>
      <c r="D21" s="2">
        <v>5</v>
      </c>
      <c r="E21" s="2">
        <v>0</v>
      </c>
      <c r="F21" s="3">
        <v>5</v>
      </c>
      <c r="G21" s="49">
        <v>6</v>
      </c>
      <c r="H21" s="4">
        <v>215</v>
      </c>
      <c r="I21" s="5">
        <v>4</v>
      </c>
      <c r="J21" s="6">
        <v>0</v>
      </c>
      <c r="K21" s="22">
        <v>215</v>
      </c>
      <c r="L21" s="23">
        <v>3</v>
      </c>
      <c r="M21" s="24">
        <v>0</v>
      </c>
      <c r="N21" s="11">
        <v>216</v>
      </c>
      <c r="O21" s="5">
        <v>5</v>
      </c>
      <c r="P21" s="30">
        <v>0</v>
      </c>
      <c r="Q21" s="4">
        <v>218</v>
      </c>
      <c r="R21" s="5">
        <v>5</v>
      </c>
      <c r="S21" s="6">
        <v>0</v>
      </c>
      <c r="T21" s="62">
        <v>215</v>
      </c>
      <c r="U21" s="63">
        <v>3</v>
      </c>
      <c r="V21" s="74">
        <v>0</v>
      </c>
      <c r="W21" s="77">
        <f t="shared" si="0"/>
        <v>864</v>
      </c>
      <c r="X21" s="77">
        <f t="shared" si="1"/>
        <v>16</v>
      </c>
      <c r="Y21" s="72">
        <f t="shared" si="2"/>
        <v>840</v>
      </c>
      <c r="Z21" s="72">
        <f t="shared" si="3"/>
        <v>20</v>
      </c>
      <c r="AA21" s="78">
        <f t="shared" si="4"/>
        <v>24</v>
      </c>
      <c r="AB21" s="77">
        <f t="shared" si="5"/>
        <v>-4</v>
      </c>
      <c r="AC21" s="77">
        <v>24</v>
      </c>
      <c r="AD21" s="88">
        <f t="shared" si="6"/>
        <v>8</v>
      </c>
    </row>
    <row r="22" spans="1:30" ht="12.75">
      <c r="A22" s="1">
        <v>73</v>
      </c>
      <c r="B22" s="41" t="s">
        <v>15</v>
      </c>
      <c r="C22" s="48">
        <v>70</v>
      </c>
      <c r="D22" s="2">
        <v>2</v>
      </c>
      <c r="E22" s="2">
        <v>4</v>
      </c>
      <c r="F22" s="3">
        <v>4</v>
      </c>
      <c r="G22" s="49">
        <v>3</v>
      </c>
      <c r="H22" s="4">
        <v>72</v>
      </c>
      <c r="I22" s="5">
        <v>2</v>
      </c>
      <c r="J22" s="6">
        <v>1</v>
      </c>
      <c r="K22" s="22">
        <v>71</v>
      </c>
      <c r="L22" s="23">
        <v>2</v>
      </c>
      <c r="M22" s="24">
        <v>2</v>
      </c>
      <c r="N22" s="11">
        <v>70</v>
      </c>
      <c r="O22" s="5">
        <v>2</v>
      </c>
      <c r="P22" s="30">
        <v>2</v>
      </c>
      <c r="Q22" s="4">
        <v>69</v>
      </c>
      <c r="R22" s="5">
        <v>2</v>
      </c>
      <c r="S22" s="6">
        <v>3</v>
      </c>
      <c r="T22" s="62">
        <v>71</v>
      </c>
      <c r="U22" s="63">
        <v>2</v>
      </c>
      <c r="V22" s="74">
        <v>2</v>
      </c>
      <c r="W22" s="77">
        <f t="shared" si="0"/>
        <v>281</v>
      </c>
      <c r="X22" s="77">
        <f t="shared" si="1"/>
        <v>8</v>
      </c>
      <c r="Y22" s="72">
        <f t="shared" si="2"/>
        <v>280</v>
      </c>
      <c r="Z22" s="72">
        <f t="shared" si="3"/>
        <v>8</v>
      </c>
      <c r="AA22" s="78">
        <f t="shared" si="4"/>
        <v>1</v>
      </c>
      <c r="AB22" s="77">
        <f t="shared" si="5"/>
        <v>0</v>
      </c>
      <c r="AC22" s="77">
        <f>AA22+AB22</f>
        <v>1</v>
      </c>
      <c r="AD22" s="88">
        <f t="shared" si="6"/>
        <v>0</v>
      </c>
    </row>
    <row r="23" spans="1:30" s="28" customFormat="1" ht="12.75">
      <c r="A23" s="34">
        <v>83</v>
      </c>
      <c r="B23" s="42" t="s">
        <v>16</v>
      </c>
      <c r="C23" s="48">
        <v>60</v>
      </c>
      <c r="D23" s="2">
        <v>2</v>
      </c>
      <c r="E23" s="2">
        <v>10</v>
      </c>
      <c r="F23" s="3">
        <v>4</v>
      </c>
      <c r="G23" s="49">
        <v>3</v>
      </c>
      <c r="H23" s="4">
        <v>60</v>
      </c>
      <c r="I23" s="5">
        <v>3</v>
      </c>
      <c r="J23" s="6">
        <v>7</v>
      </c>
      <c r="K23" s="22">
        <v>60</v>
      </c>
      <c r="L23" s="23">
        <v>3</v>
      </c>
      <c r="M23" s="24">
        <v>7</v>
      </c>
      <c r="N23" s="11">
        <v>57</v>
      </c>
      <c r="O23" s="5">
        <v>3</v>
      </c>
      <c r="P23" s="30">
        <v>7</v>
      </c>
      <c r="Q23" s="4">
        <v>53</v>
      </c>
      <c r="R23" s="5">
        <v>3</v>
      </c>
      <c r="S23" s="6">
        <v>6</v>
      </c>
      <c r="T23" s="62">
        <v>60</v>
      </c>
      <c r="U23" s="63">
        <v>3</v>
      </c>
      <c r="V23" s="74">
        <v>7</v>
      </c>
      <c r="W23" s="77">
        <f t="shared" si="0"/>
        <v>230</v>
      </c>
      <c r="X23" s="77">
        <f t="shared" si="1"/>
        <v>12</v>
      </c>
      <c r="Y23" s="72">
        <f t="shared" si="2"/>
        <v>240</v>
      </c>
      <c r="Z23" s="72">
        <f t="shared" si="3"/>
        <v>8</v>
      </c>
      <c r="AA23" s="77">
        <f t="shared" si="4"/>
        <v>-10</v>
      </c>
      <c r="AB23" s="78">
        <f t="shared" si="5"/>
        <v>4</v>
      </c>
      <c r="AC23" s="77">
        <v>4</v>
      </c>
      <c r="AD23" s="88">
        <f t="shared" si="6"/>
        <v>1</v>
      </c>
    </row>
    <row r="24" spans="1:30" ht="12.75">
      <c r="A24" s="1">
        <v>85</v>
      </c>
      <c r="B24" s="41" t="s">
        <v>17</v>
      </c>
      <c r="C24" s="48">
        <v>134</v>
      </c>
      <c r="D24" s="2">
        <v>1</v>
      </c>
      <c r="E24" s="2">
        <v>3</v>
      </c>
      <c r="F24" s="3">
        <v>4</v>
      </c>
      <c r="G24" s="49">
        <v>0</v>
      </c>
      <c r="H24" s="4">
        <v>126</v>
      </c>
      <c r="I24" s="5">
        <v>1</v>
      </c>
      <c r="J24" s="6">
        <v>3</v>
      </c>
      <c r="K24" s="22">
        <v>126</v>
      </c>
      <c r="L24" s="23">
        <v>1</v>
      </c>
      <c r="M24" s="24">
        <v>3</v>
      </c>
      <c r="N24" s="11">
        <v>125</v>
      </c>
      <c r="O24" s="5">
        <v>1</v>
      </c>
      <c r="P24" s="30">
        <v>3</v>
      </c>
      <c r="Q24" s="4">
        <v>120</v>
      </c>
      <c r="R24" s="5">
        <v>1</v>
      </c>
      <c r="S24" s="6">
        <v>3</v>
      </c>
      <c r="T24" s="62">
        <v>126</v>
      </c>
      <c r="U24" s="63">
        <v>1</v>
      </c>
      <c r="V24" s="74">
        <v>3</v>
      </c>
      <c r="W24" s="77">
        <f t="shared" si="0"/>
        <v>497</v>
      </c>
      <c r="X24" s="77">
        <f t="shared" si="1"/>
        <v>4</v>
      </c>
      <c r="Y24" s="72">
        <f t="shared" si="2"/>
        <v>536</v>
      </c>
      <c r="Z24" s="72">
        <f t="shared" si="3"/>
        <v>4</v>
      </c>
      <c r="AA24" s="77">
        <f t="shared" si="4"/>
        <v>-39</v>
      </c>
      <c r="AB24" s="77">
        <f t="shared" si="5"/>
        <v>0</v>
      </c>
      <c r="AC24" s="77">
        <v>0</v>
      </c>
      <c r="AD24" s="88">
        <f t="shared" si="6"/>
        <v>0</v>
      </c>
    </row>
    <row r="25" spans="1:30" ht="12.75">
      <c r="A25" s="1">
        <v>88</v>
      </c>
      <c r="B25" s="41" t="s">
        <v>52</v>
      </c>
      <c r="C25" s="48">
        <v>110</v>
      </c>
      <c r="D25" s="2">
        <v>1</v>
      </c>
      <c r="E25" s="2">
        <v>20</v>
      </c>
      <c r="F25" s="3">
        <v>6</v>
      </c>
      <c r="G25" s="49">
        <v>3</v>
      </c>
      <c r="H25" s="4">
        <v>98</v>
      </c>
      <c r="I25" s="5">
        <v>0</v>
      </c>
      <c r="J25" s="6">
        <v>1</v>
      </c>
      <c r="K25" s="22">
        <v>98</v>
      </c>
      <c r="L25" s="23">
        <v>0</v>
      </c>
      <c r="M25" s="24">
        <v>1</v>
      </c>
      <c r="N25" s="11">
        <v>96</v>
      </c>
      <c r="O25" s="5">
        <v>1</v>
      </c>
      <c r="P25" s="30">
        <v>1</v>
      </c>
      <c r="Q25" s="36">
        <v>110</v>
      </c>
      <c r="R25" s="37">
        <v>1</v>
      </c>
      <c r="S25" s="38">
        <v>1</v>
      </c>
      <c r="T25" s="62">
        <v>98</v>
      </c>
      <c r="U25" s="63">
        <v>0</v>
      </c>
      <c r="V25" s="74">
        <v>1</v>
      </c>
      <c r="W25" s="77">
        <f t="shared" si="0"/>
        <v>402</v>
      </c>
      <c r="X25" s="77">
        <f t="shared" si="1"/>
        <v>2</v>
      </c>
      <c r="Y25" s="72">
        <f t="shared" si="2"/>
        <v>440</v>
      </c>
      <c r="Z25" s="72">
        <f t="shared" si="3"/>
        <v>4</v>
      </c>
      <c r="AA25" s="77">
        <f t="shared" si="4"/>
        <v>-38</v>
      </c>
      <c r="AB25" s="77">
        <f t="shared" si="5"/>
        <v>-2</v>
      </c>
      <c r="AC25" s="77">
        <v>0</v>
      </c>
      <c r="AD25" s="88">
        <f t="shared" si="6"/>
        <v>0</v>
      </c>
    </row>
    <row r="26" spans="1:30" ht="12.75">
      <c r="A26" s="1">
        <v>91</v>
      </c>
      <c r="B26" s="41" t="s">
        <v>18</v>
      </c>
      <c r="C26" s="48">
        <v>101</v>
      </c>
      <c r="D26" s="2">
        <v>0</v>
      </c>
      <c r="E26" s="2">
        <v>7</v>
      </c>
      <c r="F26" s="3">
        <v>2</v>
      </c>
      <c r="G26" s="49">
        <v>0</v>
      </c>
      <c r="H26" s="4">
        <v>99</v>
      </c>
      <c r="I26" s="5">
        <v>0</v>
      </c>
      <c r="J26" s="6">
        <v>2</v>
      </c>
      <c r="K26" s="22">
        <v>99</v>
      </c>
      <c r="L26" s="23">
        <v>0</v>
      </c>
      <c r="M26" s="24">
        <v>2</v>
      </c>
      <c r="N26" s="11">
        <v>94</v>
      </c>
      <c r="O26" s="5">
        <v>0</v>
      </c>
      <c r="P26" s="30">
        <v>2</v>
      </c>
      <c r="Q26" s="57">
        <v>94</v>
      </c>
      <c r="R26" s="55">
        <v>0</v>
      </c>
      <c r="S26" s="58">
        <v>2</v>
      </c>
      <c r="T26" s="62">
        <v>99</v>
      </c>
      <c r="U26" s="63">
        <v>0</v>
      </c>
      <c r="V26" s="74">
        <v>2</v>
      </c>
      <c r="W26" s="77">
        <f t="shared" si="0"/>
        <v>386</v>
      </c>
      <c r="X26" s="77">
        <f t="shared" si="1"/>
        <v>0</v>
      </c>
      <c r="Y26" s="72">
        <f t="shared" si="2"/>
        <v>404</v>
      </c>
      <c r="Z26" s="72">
        <f t="shared" si="3"/>
        <v>0</v>
      </c>
      <c r="AA26" s="77">
        <f t="shared" si="4"/>
        <v>-18</v>
      </c>
      <c r="AB26" s="77">
        <f t="shared" si="5"/>
        <v>0</v>
      </c>
      <c r="AC26" s="77">
        <v>0</v>
      </c>
      <c r="AD26" s="88">
        <f t="shared" si="6"/>
        <v>0</v>
      </c>
    </row>
    <row r="27" spans="1:30" ht="12.75">
      <c r="A27" s="1">
        <v>92</v>
      </c>
      <c r="B27" s="41" t="s">
        <v>19</v>
      </c>
      <c r="C27" s="48">
        <v>122</v>
      </c>
      <c r="D27" s="2">
        <v>5</v>
      </c>
      <c r="E27" s="2">
        <v>6</v>
      </c>
      <c r="F27" s="3">
        <v>5</v>
      </c>
      <c r="G27" s="49">
        <v>3</v>
      </c>
      <c r="H27" s="4">
        <v>122</v>
      </c>
      <c r="I27" s="5">
        <v>5</v>
      </c>
      <c r="J27" s="6">
        <v>1</v>
      </c>
      <c r="K27" s="22">
        <v>120</v>
      </c>
      <c r="L27" s="23">
        <v>5</v>
      </c>
      <c r="M27" s="24">
        <v>1</v>
      </c>
      <c r="N27" s="11">
        <v>119</v>
      </c>
      <c r="O27" s="5">
        <v>5</v>
      </c>
      <c r="P27" s="30">
        <v>2</v>
      </c>
      <c r="Q27" s="57">
        <v>119</v>
      </c>
      <c r="R27" s="59">
        <v>5</v>
      </c>
      <c r="S27" s="58">
        <v>2</v>
      </c>
      <c r="T27" s="62">
        <v>120</v>
      </c>
      <c r="U27" s="63">
        <v>5</v>
      </c>
      <c r="V27" s="74">
        <v>1</v>
      </c>
      <c r="W27" s="77">
        <f t="shared" si="0"/>
        <v>478</v>
      </c>
      <c r="X27" s="77">
        <f t="shared" si="1"/>
        <v>20</v>
      </c>
      <c r="Y27" s="72">
        <f t="shared" si="2"/>
        <v>488</v>
      </c>
      <c r="Z27" s="72">
        <f t="shared" si="3"/>
        <v>20</v>
      </c>
      <c r="AA27" s="77">
        <f t="shared" si="4"/>
        <v>-10</v>
      </c>
      <c r="AB27" s="77">
        <f t="shared" si="5"/>
        <v>0</v>
      </c>
      <c r="AC27" s="77">
        <v>0</v>
      </c>
      <c r="AD27" s="88">
        <f t="shared" si="6"/>
        <v>0</v>
      </c>
    </row>
    <row r="28" spans="1:30" ht="12.75">
      <c r="A28" s="1">
        <v>95</v>
      </c>
      <c r="B28" s="41" t="s">
        <v>20</v>
      </c>
      <c r="C28" s="48">
        <v>84</v>
      </c>
      <c r="D28" s="2">
        <v>0</v>
      </c>
      <c r="E28" s="2">
        <v>2</v>
      </c>
      <c r="F28" s="3">
        <v>1</v>
      </c>
      <c r="G28" s="49">
        <v>0</v>
      </c>
      <c r="H28" s="4"/>
      <c r="I28" s="5"/>
      <c r="J28" s="6"/>
      <c r="K28" s="22">
        <v>75</v>
      </c>
      <c r="L28" s="23">
        <v>0</v>
      </c>
      <c r="M28" s="24">
        <v>6</v>
      </c>
      <c r="N28" s="54">
        <v>75</v>
      </c>
      <c r="O28" s="55">
        <v>0</v>
      </c>
      <c r="P28" s="56">
        <v>6</v>
      </c>
      <c r="Q28" s="57">
        <v>75</v>
      </c>
      <c r="R28" s="55">
        <v>0</v>
      </c>
      <c r="S28" s="58">
        <v>6</v>
      </c>
      <c r="T28" s="62">
        <v>75</v>
      </c>
      <c r="U28" s="63">
        <v>0</v>
      </c>
      <c r="V28" s="74">
        <v>6</v>
      </c>
      <c r="W28" s="77">
        <f t="shared" si="0"/>
        <v>300</v>
      </c>
      <c r="X28" s="77">
        <f t="shared" si="1"/>
        <v>0</v>
      </c>
      <c r="Y28" s="72">
        <f t="shared" si="2"/>
        <v>336</v>
      </c>
      <c r="Z28" s="72">
        <f t="shared" si="3"/>
        <v>0</v>
      </c>
      <c r="AA28" s="77">
        <f t="shared" si="4"/>
        <v>-36</v>
      </c>
      <c r="AB28" s="77">
        <f t="shared" si="5"/>
        <v>0</v>
      </c>
      <c r="AC28" s="77">
        <v>0</v>
      </c>
      <c r="AD28" s="88">
        <f t="shared" si="6"/>
        <v>0</v>
      </c>
    </row>
    <row r="29" spans="1:30" ht="12.75">
      <c r="A29" s="1">
        <v>97</v>
      </c>
      <c r="B29" s="41" t="s">
        <v>62</v>
      </c>
      <c r="C29" s="48">
        <v>150</v>
      </c>
      <c r="D29" s="2">
        <v>8</v>
      </c>
      <c r="E29" s="2">
        <v>50</v>
      </c>
      <c r="F29" s="3">
        <v>3</v>
      </c>
      <c r="G29" s="49">
        <v>6</v>
      </c>
      <c r="H29" s="4"/>
      <c r="I29" s="5"/>
      <c r="J29" s="6"/>
      <c r="K29" s="22">
        <v>153</v>
      </c>
      <c r="L29" s="23">
        <v>9</v>
      </c>
      <c r="M29" s="24">
        <v>4</v>
      </c>
      <c r="N29" s="11">
        <v>164</v>
      </c>
      <c r="O29" s="5">
        <v>8</v>
      </c>
      <c r="P29" s="30">
        <v>13</v>
      </c>
      <c r="Q29" s="4">
        <v>185</v>
      </c>
      <c r="R29" s="5">
        <v>8</v>
      </c>
      <c r="S29" s="6">
        <v>2</v>
      </c>
      <c r="T29" s="62">
        <v>153</v>
      </c>
      <c r="U29" s="63">
        <v>9</v>
      </c>
      <c r="V29" s="74">
        <v>4</v>
      </c>
      <c r="W29" s="77">
        <f t="shared" si="0"/>
        <v>655</v>
      </c>
      <c r="X29" s="77">
        <f t="shared" si="1"/>
        <v>34</v>
      </c>
      <c r="Y29" s="72">
        <f t="shared" si="2"/>
        <v>600</v>
      </c>
      <c r="Z29" s="72">
        <f t="shared" si="3"/>
        <v>32</v>
      </c>
      <c r="AA29" s="78">
        <f t="shared" si="4"/>
        <v>55</v>
      </c>
      <c r="AB29" s="78">
        <f t="shared" si="5"/>
        <v>2</v>
      </c>
      <c r="AC29" s="77">
        <f>AA29+AB29</f>
        <v>57</v>
      </c>
      <c r="AD29" s="88">
        <f t="shared" si="6"/>
        <v>20</v>
      </c>
    </row>
    <row r="30" spans="1:30" ht="12.75">
      <c r="A30" s="1">
        <v>101</v>
      </c>
      <c r="B30" s="41" t="s">
        <v>21</v>
      </c>
      <c r="C30" s="48">
        <v>428</v>
      </c>
      <c r="D30" s="2">
        <v>10</v>
      </c>
      <c r="E30" s="2">
        <v>20</v>
      </c>
      <c r="F30" s="3">
        <v>3</v>
      </c>
      <c r="G30" s="49">
        <v>0</v>
      </c>
      <c r="H30" s="4">
        <v>430</v>
      </c>
      <c r="I30" s="5">
        <v>24</v>
      </c>
      <c r="J30" s="6">
        <v>22</v>
      </c>
      <c r="K30" s="22">
        <v>421</v>
      </c>
      <c r="L30" s="23">
        <v>24</v>
      </c>
      <c r="M30" s="24">
        <v>32</v>
      </c>
      <c r="N30" s="11">
        <v>423</v>
      </c>
      <c r="O30" s="5">
        <v>25</v>
      </c>
      <c r="P30" s="30">
        <v>32</v>
      </c>
      <c r="Q30" s="36">
        <v>423</v>
      </c>
      <c r="R30" s="37">
        <v>25</v>
      </c>
      <c r="S30" s="38">
        <v>32</v>
      </c>
      <c r="T30" s="62">
        <v>421</v>
      </c>
      <c r="U30" s="63">
        <v>24</v>
      </c>
      <c r="V30" s="74">
        <v>32</v>
      </c>
      <c r="W30" s="77">
        <f t="shared" si="0"/>
        <v>1688</v>
      </c>
      <c r="X30" s="77">
        <f t="shared" si="1"/>
        <v>98</v>
      </c>
      <c r="Y30" s="72">
        <f t="shared" si="2"/>
        <v>1712</v>
      </c>
      <c r="Z30" s="72">
        <f t="shared" si="3"/>
        <v>40</v>
      </c>
      <c r="AA30" s="77">
        <f t="shared" si="4"/>
        <v>-24</v>
      </c>
      <c r="AB30" s="78">
        <f t="shared" si="5"/>
        <v>58</v>
      </c>
      <c r="AC30" s="77">
        <v>58</v>
      </c>
      <c r="AD30" s="88">
        <f t="shared" si="6"/>
        <v>20</v>
      </c>
    </row>
    <row r="31" spans="1:30" ht="12.75">
      <c r="A31" s="1">
        <v>107</v>
      </c>
      <c r="B31" s="41" t="s">
        <v>22</v>
      </c>
      <c r="C31" s="48">
        <v>27</v>
      </c>
      <c r="D31" s="2">
        <v>1</v>
      </c>
      <c r="E31" s="2">
        <v>1</v>
      </c>
      <c r="F31" s="3">
        <v>1</v>
      </c>
      <c r="G31" s="49">
        <v>0</v>
      </c>
      <c r="H31" s="4"/>
      <c r="I31" s="5"/>
      <c r="J31" s="6"/>
      <c r="K31" s="22">
        <v>26</v>
      </c>
      <c r="L31" s="23">
        <v>1</v>
      </c>
      <c r="M31" s="24">
        <v>1</v>
      </c>
      <c r="N31" s="54">
        <v>26</v>
      </c>
      <c r="O31" s="55">
        <v>1</v>
      </c>
      <c r="P31" s="56">
        <v>1</v>
      </c>
      <c r="Q31" s="57">
        <v>26</v>
      </c>
      <c r="R31" s="55">
        <v>1</v>
      </c>
      <c r="S31" s="58">
        <v>1</v>
      </c>
      <c r="T31" s="62">
        <v>26</v>
      </c>
      <c r="U31" s="63">
        <v>1</v>
      </c>
      <c r="V31" s="74">
        <v>1</v>
      </c>
      <c r="W31" s="77">
        <f t="shared" si="0"/>
        <v>104</v>
      </c>
      <c r="X31" s="77">
        <f t="shared" si="1"/>
        <v>4</v>
      </c>
      <c r="Y31" s="72">
        <f t="shared" si="2"/>
        <v>108</v>
      </c>
      <c r="Z31" s="72">
        <f t="shared" si="3"/>
        <v>4</v>
      </c>
      <c r="AA31" s="77">
        <f t="shared" si="4"/>
        <v>-4</v>
      </c>
      <c r="AB31" s="77">
        <f t="shared" si="5"/>
        <v>0</v>
      </c>
      <c r="AC31" s="77">
        <v>0</v>
      </c>
      <c r="AD31" s="88">
        <f t="shared" si="6"/>
        <v>0</v>
      </c>
    </row>
    <row r="32" spans="1:30" ht="12.75">
      <c r="A32" s="1">
        <v>115</v>
      </c>
      <c r="B32" s="41" t="s">
        <v>23</v>
      </c>
      <c r="C32" s="48">
        <v>66</v>
      </c>
      <c r="D32" s="2">
        <v>2</v>
      </c>
      <c r="E32" s="2">
        <v>4</v>
      </c>
      <c r="F32" s="3">
        <v>2</v>
      </c>
      <c r="G32" s="49">
        <v>0</v>
      </c>
      <c r="H32" s="4">
        <v>85</v>
      </c>
      <c r="I32" s="5">
        <v>2</v>
      </c>
      <c r="J32" s="6">
        <v>5</v>
      </c>
      <c r="K32" s="22">
        <v>85</v>
      </c>
      <c r="L32" s="23">
        <v>2</v>
      </c>
      <c r="M32" s="24">
        <v>5</v>
      </c>
      <c r="N32" s="11">
        <v>85</v>
      </c>
      <c r="O32" s="5">
        <v>2</v>
      </c>
      <c r="P32" s="30">
        <v>5</v>
      </c>
      <c r="Q32" s="4">
        <v>91</v>
      </c>
      <c r="R32" s="5">
        <v>2</v>
      </c>
      <c r="S32" s="6">
        <v>4</v>
      </c>
      <c r="T32" s="62">
        <v>85</v>
      </c>
      <c r="U32" s="63">
        <v>2</v>
      </c>
      <c r="V32" s="74">
        <v>5</v>
      </c>
      <c r="W32" s="77">
        <f t="shared" si="0"/>
        <v>346</v>
      </c>
      <c r="X32" s="77">
        <f t="shared" si="1"/>
        <v>8</v>
      </c>
      <c r="Y32" s="72">
        <f t="shared" si="2"/>
        <v>264</v>
      </c>
      <c r="Z32" s="72">
        <f t="shared" si="3"/>
        <v>8</v>
      </c>
      <c r="AA32" s="78">
        <f t="shared" si="4"/>
        <v>82</v>
      </c>
      <c r="AB32" s="77">
        <f t="shared" si="5"/>
        <v>0</v>
      </c>
      <c r="AC32" s="77">
        <f>AA32+AB32</f>
        <v>82</v>
      </c>
      <c r="AD32" s="88">
        <f t="shared" si="6"/>
        <v>29</v>
      </c>
    </row>
    <row r="33" spans="1:30" ht="12.75">
      <c r="A33" s="1">
        <v>123</v>
      </c>
      <c r="B33" s="41" t="s">
        <v>24</v>
      </c>
      <c r="C33" s="48">
        <v>158</v>
      </c>
      <c r="D33" s="2">
        <v>12</v>
      </c>
      <c r="E33" s="2">
        <v>60</v>
      </c>
      <c r="F33" s="3">
        <v>5</v>
      </c>
      <c r="G33" s="49">
        <v>3</v>
      </c>
      <c r="H33" s="4">
        <v>176</v>
      </c>
      <c r="I33" s="5">
        <v>12</v>
      </c>
      <c r="J33" s="6">
        <v>38</v>
      </c>
      <c r="K33" s="22">
        <v>176</v>
      </c>
      <c r="L33" s="23">
        <v>12</v>
      </c>
      <c r="M33" s="24">
        <v>38</v>
      </c>
      <c r="N33" s="11">
        <v>132</v>
      </c>
      <c r="O33" s="5">
        <v>12</v>
      </c>
      <c r="P33" s="30">
        <v>22</v>
      </c>
      <c r="Q33" s="36">
        <v>196</v>
      </c>
      <c r="R33" s="37">
        <v>12</v>
      </c>
      <c r="S33" s="38">
        <v>55</v>
      </c>
      <c r="T33" s="62">
        <v>176</v>
      </c>
      <c r="U33" s="63">
        <v>12</v>
      </c>
      <c r="V33" s="74">
        <v>38</v>
      </c>
      <c r="W33" s="77">
        <f t="shared" si="0"/>
        <v>680</v>
      </c>
      <c r="X33" s="77">
        <f t="shared" si="1"/>
        <v>48</v>
      </c>
      <c r="Y33" s="72">
        <f t="shared" si="2"/>
        <v>632</v>
      </c>
      <c r="Z33" s="72">
        <f t="shared" si="3"/>
        <v>48</v>
      </c>
      <c r="AA33" s="78">
        <f t="shared" si="4"/>
        <v>48</v>
      </c>
      <c r="AB33" s="77">
        <f t="shared" si="5"/>
        <v>0</v>
      </c>
      <c r="AC33" s="77">
        <f>AA33+AB33</f>
        <v>48</v>
      </c>
      <c r="AD33" s="88">
        <f t="shared" si="6"/>
        <v>17</v>
      </c>
    </row>
    <row r="34" spans="1:30" ht="12.75">
      <c r="A34" s="1">
        <v>124</v>
      </c>
      <c r="B34" s="41" t="s">
        <v>25</v>
      </c>
      <c r="C34" s="48">
        <v>71</v>
      </c>
      <c r="D34" s="2">
        <v>0</v>
      </c>
      <c r="E34" s="2">
        <v>1</v>
      </c>
      <c r="F34" s="3">
        <v>3</v>
      </c>
      <c r="G34" s="49">
        <v>6</v>
      </c>
      <c r="H34" s="4">
        <v>68</v>
      </c>
      <c r="I34" s="5">
        <v>0</v>
      </c>
      <c r="J34" s="6">
        <v>0</v>
      </c>
      <c r="K34" s="22">
        <v>67</v>
      </c>
      <c r="L34" s="23">
        <v>0</v>
      </c>
      <c r="M34" s="24">
        <v>0</v>
      </c>
      <c r="N34" s="11">
        <v>71</v>
      </c>
      <c r="O34" s="5">
        <v>0</v>
      </c>
      <c r="P34" s="30">
        <v>1</v>
      </c>
      <c r="Q34" s="57">
        <v>71</v>
      </c>
      <c r="R34" s="55">
        <v>0</v>
      </c>
      <c r="S34" s="58">
        <v>1</v>
      </c>
      <c r="T34" s="62">
        <v>67</v>
      </c>
      <c r="U34" s="63">
        <v>0</v>
      </c>
      <c r="V34" s="74">
        <v>0</v>
      </c>
      <c r="W34" s="77">
        <f t="shared" si="0"/>
        <v>276</v>
      </c>
      <c r="X34" s="77">
        <f t="shared" si="1"/>
        <v>0</v>
      </c>
      <c r="Y34" s="72">
        <f t="shared" si="2"/>
        <v>284</v>
      </c>
      <c r="Z34" s="72">
        <f t="shared" si="3"/>
        <v>0</v>
      </c>
      <c r="AA34" s="77">
        <f t="shared" si="4"/>
        <v>-8</v>
      </c>
      <c r="AB34" s="77">
        <f t="shared" si="5"/>
        <v>0</v>
      </c>
      <c r="AC34" s="77">
        <v>0</v>
      </c>
      <c r="AD34" s="88">
        <f t="shared" si="6"/>
        <v>0</v>
      </c>
    </row>
    <row r="35" spans="1:30" ht="12.75">
      <c r="A35" s="1">
        <v>125</v>
      </c>
      <c r="B35" s="41" t="s">
        <v>26</v>
      </c>
      <c r="C35" s="48">
        <v>149</v>
      </c>
      <c r="D35" s="2">
        <v>4</v>
      </c>
      <c r="E35" s="2">
        <v>11</v>
      </c>
      <c r="F35" s="3">
        <v>0</v>
      </c>
      <c r="G35" s="49">
        <v>0</v>
      </c>
      <c r="H35" s="4">
        <v>155</v>
      </c>
      <c r="I35" s="5">
        <v>3</v>
      </c>
      <c r="J35" s="6">
        <v>4</v>
      </c>
      <c r="K35" s="22">
        <v>155</v>
      </c>
      <c r="L35" s="23">
        <v>3</v>
      </c>
      <c r="M35" s="24">
        <v>4</v>
      </c>
      <c r="N35" s="11">
        <v>163</v>
      </c>
      <c r="O35" s="5">
        <v>3</v>
      </c>
      <c r="P35" s="30">
        <v>4</v>
      </c>
      <c r="Q35" s="4">
        <v>163</v>
      </c>
      <c r="R35" s="5">
        <v>3</v>
      </c>
      <c r="S35" s="6">
        <v>4</v>
      </c>
      <c r="T35" s="62">
        <v>155</v>
      </c>
      <c r="U35" s="63">
        <v>3</v>
      </c>
      <c r="V35" s="74">
        <v>4</v>
      </c>
      <c r="W35" s="77">
        <f t="shared" si="0"/>
        <v>636</v>
      </c>
      <c r="X35" s="77">
        <f t="shared" si="1"/>
        <v>12</v>
      </c>
      <c r="Y35" s="72">
        <f t="shared" si="2"/>
        <v>596</v>
      </c>
      <c r="Z35" s="72">
        <f t="shared" si="3"/>
        <v>16</v>
      </c>
      <c r="AA35" s="78">
        <f t="shared" si="4"/>
        <v>40</v>
      </c>
      <c r="AB35" s="77">
        <f t="shared" si="5"/>
        <v>-4</v>
      </c>
      <c r="AC35" s="77">
        <v>40</v>
      </c>
      <c r="AD35" s="88">
        <f t="shared" si="6"/>
        <v>14</v>
      </c>
    </row>
    <row r="36" spans="1:30" ht="12.75">
      <c r="A36" s="1">
        <v>126</v>
      </c>
      <c r="B36" s="41" t="s">
        <v>27</v>
      </c>
      <c r="C36" s="48">
        <v>82</v>
      </c>
      <c r="D36" s="2">
        <v>0</v>
      </c>
      <c r="E36" s="2">
        <v>0</v>
      </c>
      <c r="F36" s="3">
        <v>2</v>
      </c>
      <c r="G36" s="49">
        <v>5</v>
      </c>
      <c r="H36" s="4">
        <v>80</v>
      </c>
      <c r="I36" s="5">
        <v>0</v>
      </c>
      <c r="J36" s="6">
        <v>0</v>
      </c>
      <c r="K36" s="22">
        <v>80</v>
      </c>
      <c r="L36" s="23">
        <v>0</v>
      </c>
      <c r="M36" s="24">
        <v>0</v>
      </c>
      <c r="N36" s="11">
        <v>84</v>
      </c>
      <c r="O36" s="5">
        <v>0</v>
      </c>
      <c r="P36" s="30">
        <v>0</v>
      </c>
      <c r="Q36" s="36">
        <v>83</v>
      </c>
      <c r="R36" s="37">
        <v>0</v>
      </c>
      <c r="S36" s="38">
        <v>0</v>
      </c>
      <c r="T36" s="62">
        <v>80</v>
      </c>
      <c r="U36" s="63">
        <v>0</v>
      </c>
      <c r="V36" s="74">
        <v>0</v>
      </c>
      <c r="W36" s="77">
        <f t="shared" si="0"/>
        <v>327</v>
      </c>
      <c r="X36" s="77">
        <f t="shared" si="1"/>
        <v>0</v>
      </c>
      <c r="Y36" s="72">
        <f t="shared" si="2"/>
        <v>328</v>
      </c>
      <c r="Z36" s="72">
        <f t="shared" si="3"/>
        <v>0</v>
      </c>
      <c r="AA36" s="77">
        <f t="shared" si="4"/>
        <v>-1</v>
      </c>
      <c r="AB36" s="77">
        <f t="shared" si="5"/>
        <v>0</v>
      </c>
      <c r="AC36" s="77">
        <v>0</v>
      </c>
      <c r="AD36" s="88">
        <f t="shared" si="6"/>
        <v>0</v>
      </c>
    </row>
    <row r="37" spans="1:30" ht="12.75">
      <c r="A37" s="1">
        <v>129</v>
      </c>
      <c r="B37" s="41" t="s">
        <v>28</v>
      </c>
      <c r="C37" s="48">
        <v>163</v>
      </c>
      <c r="D37" s="2">
        <v>1</v>
      </c>
      <c r="E37" s="2">
        <v>10</v>
      </c>
      <c r="F37" s="3">
        <v>6</v>
      </c>
      <c r="G37" s="49">
        <v>0</v>
      </c>
      <c r="H37" s="4">
        <v>163</v>
      </c>
      <c r="I37" s="5">
        <v>1</v>
      </c>
      <c r="J37" s="6">
        <v>18</v>
      </c>
      <c r="K37" s="22">
        <v>163</v>
      </c>
      <c r="L37" s="23">
        <v>1</v>
      </c>
      <c r="M37" s="24">
        <v>18</v>
      </c>
      <c r="N37" s="11">
        <v>163</v>
      </c>
      <c r="O37" s="5">
        <v>1</v>
      </c>
      <c r="P37" s="30">
        <v>10</v>
      </c>
      <c r="Q37" s="36">
        <v>163</v>
      </c>
      <c r="R37" s="37">
        <v>1</v>
      </c>
      <c r="S37" s="38">
        <v>7</v>
      </c>
      <c r="T37" s="62">
        <v>163</v>
      </c>
      <c r="U37" s="63">
        <v>1</v>
      </c>
      <c r="V37" s="74">
        <v>18</v>
      </c>
      <c r="W37" s="77">
        <f t="shared" si="0"/>
        <v>652</v>
      </c>
      <c r="X37" s="77">
        <f t="shared" si="1"/>
        <v>4</v>
      </c>
      <c r="Y37" s="72">
        <f t="shared" si="2"/>
        <v>652</v>
      </c>
      <c r="Z37" s="72">
        <f t="shared" si="3"/>
        <v>4</v>
      </c>
      <c r="AA37" s="77">
        <f t="shared" si="4"/>
        <v>0</v>
      </c>
      <c r="AB37" s="77">
        <f t="shared" si="5"/>
        <v>0</v>
      </c>
      <c r="AC37" s="77">
        <f>AA37+AB37</f>
        <v>0</v>
      </c>
      <c r="AD37" s="88">
        <f t="shared" si="6"/>
        <v>0</v>
      </c>
    </row>
    <row r="38" spans="1:30" ht="12.75">
      <c r="A38" s="1">
        <v>134</v>
      </c>
      <c r="B38" s="41" t="s">
        <v>29</v>
      </c>
      <c r="C38" s="48">
        <v>168</v>
      </c>
      <c r="D38" s="2">
        <v>4</v>
      </c>
      <c r="E38" s="2">
        <v>8</v>
      </c>
      <c r="F38" s="3">
        <v>5</v>
      </c>
      <c r="G38" s="49">
        <v>3</v>
      </c>
      <c r="H38" s="4">
        <v>190</v>
      </c>
      <c r="I38" s="5">
        <v>10</v>
      </c>
      <c r="J38" s="6">
        <v>8</v>
      </c>
      <c r="K38" s="22">
        <v>190</v>
      </c>
      <c r="L38" s="23">
        <v>10</v>
      </c>
      <c r="M38" s="24">
        <v>8</v>
      </c>
      <c r="N38" s="11">
        <v>210</v>
      </c>
      <c r="O38" s="5">
        <v>11</v>
      </c>
      <c r="P38" s="30">
        <v>7</v>
      </c>
      <c r="Q38" s="36">
        <v>202</v>
      </c>
      <c r="R38" s="37">
        <v>10</v>
      </c>
      <c r="S38" s="38">
        <v>6</v>
      </c>
      <c r="T38" s="62">
        <v>190</v>
      </c>
      <c r="U38" s="63">
        <v>10</v>
      </c>
      <c r="V38" s="74">
        <v>8</v>
      </c>
      <c r="W38" s="77">
        <f t="shared" si="0"/>
        <v>792</v>
      </c>
      <c r="X38" s="77">
        <f t="shared" si="1"/>
        <v>41</v>
      </c>
      <c r="Y38" s="72">
        <f t="shared" si="2"/>
        <v>672</v>
      </c>
      <c r="Z38" s="72">
        <f t="shared" si="3"/>
        <v>16</v>
      </c>
      <c r="AA38" s="78">
        <f t="shared" si="4"/>
        <v>120</v>
      </c>
      <c r="AB38" s="78">
        <f t="shared" si="5"/>
        <v>25</v>
      </c>
      <c r="AC38" s="77">
        <f>AA38+AB38</f>
        <v>145</v>
      </c>
      <c r="AD38" s="88">
        <f t="shared" si="6"/>
        <v>51</v>
      </c>
    </row>
    <row r="39" spans="1:30" ht="12.75">
      <c r="A39" s="1">
        <v>138</v>
      </c>
      <c r="B39" s="41" t="s">
        <v>30</v>
      </c>
      <c r="C39" s="48">
        <v>145</v>
      </c>
      <c r="D39" s="2">
        <v>4</v>
      </c>
      <c r="E39" s="2">
        <v>10</v>
      </c>
      <c r="F39" s="3">
        <v>4</v>
      </c>
      <c r="G39" s="49">
        <v>3</v>
      </c>
      <c r="H39" s="4">
        <v>134</v>
      </c>
      <c r="I39" s="5">
        <v>4</v>
      </c>
      <c r="J39" s="6">
        <v>3</v>
      </c>
      <c r="K39" s="22">
        <v>136</v>
      </c>
      <c r="L39" s="23">
        <v>4</v>
      </c>
      <c r="M39" s="24">
        <v>8</v>
      </c>
      <c r="N39" s="11">
        <v>147</v>
      </c>
      <c r="O39" s="5">
        <v>4</v>
      </c>
      <c r="P39" s="30">
        <v>8</v>
      </c>
      <c r="Q39" s="4">
        <v>143</v>
      </c>
      <c r="R39" s="5">
        <v>4</v>
      </c>
      <c r="S39" s="6">
        <v>8</v>
      </c>
      <c r="T39" s="62">
        <v>136</v>
      </c>
      <c r="U39" s="63">
        <v>4</v>
      </c>
      <c r="V39" s="74">
        <v>8</v>
      </c>
      <c r="W39" s="77">
        <f t="shared" si="0"/>
        <v>562</v>
      </c>
      <c r="X39" s="77">
        <f t="shared" si="1"/>
        <v>16</v>
      </c>
      <c r="Y39" s="72">
        <f t="shared" si="2"/>
        <v>580</v>
      </c>
      <c r="Z39" s="72">
        <f t="shared" si="3"/>
        <v>16</v>
      </c>
      <c r="AA39" s="77">
        <f t="shared" si="4"/>
        <v>-18</v>
      </c>
      <c r="AB39" s="77">
        <f t="shared" si="5"/>
        <v>0</v>
      </c>
      <c r="AC39" s="77">
        <v>0</v>
      </c>
      <c r="AD39" s="88">
        <f t="shared" si="6"/>
        <v>0</v>
      </c>
    </row>
    <row r="40" spans="1:30" ht="12.75">
      <c r="A40" s="1">
        <v>142</v>
      </c>
      <c r="B40" s="41" t="s">
        <v>31</v>
      </c>
      <c r="C40" s="48">
        <v>64</v>
      </c>
      <c r="D40" s="2">
        <v>1</v>
      </c>
      <c r="E40" s="2">
        <v>12</v>
      </c>
      <c r="F40" s="3">
        <v>2</v>
      </c>
      <c r="G40" s="49">
        <v>6</v>
      </c>
      <c r="H40" s="4">
        <v>63</v>
      </c>
      <c r="I40" s="5">
        <v>1</v>
      </c>
      <c r="J40" s="6">
        <v>4</v>
      </c>
      <c r="K40" s="22">
        <v>62</v>
      </c>
      <c r="L40" s="23">
        <v>1</v>
      </c>
      <c r="M40" s="24">
        <v>5</v>
      </c>
      <c r="N40" s="11">
        <v>68</v>
      </c>
      <c r="O40" s="5">
        <v>1</v>
      </c>
      <c r="P40" s="30">
        <v>4</v>
      </c>
      <c r="Q40" s="36">
        <v>64</v>
      </c>
      <c r="R40" s="37">
        <v>1</v>
      </c>
      <c r="S40" s="38">
        <v>5</v>
      </c>
      <c r="T40" s="62">
        <v>62</v>
      </c>
      <c r="U40" s="63">
        <v>1</v>
      </c>
      <c r="V40" s="74">
        <v>5</v>
      </c>
      <c r="W40" s="77">
        <f t="shared" si="0"/>
        <v>256</v>
      </c>
      <c r="X40" s="77">
        <f t="shared" si="1"/>
        <v>4</v>
      </c>
      <c r="Y40" s="72">
        <f t="shared" si="2"/>
        <v>256</v>
      </c>
      <c r="Z40" s="72">
        <f t="shared" si="3"/>
        <v>4</v>
      </c>
      <c r="AA40" s="77">
        <f t="shared" si="4"/>
        <v>0</v>
      </c>
      <c r="AB40" s="77">
        <f t="shared" si="5"/>
        <v>0</v>
      </c>
      <c r="AC40" s="77">
        <f>AA40+AB40</f>
        <v>0</v>
      </c>
      <c r="AD40" s="88">
        <f t="shared" si="6"/>
        <v>0</v>
      </c>
    </row>
    <row r="41" spans="1:30" ht="12.75">
      <c r="A41" s="1">
        <v>144</v>
      </c>
      <c r="B41" s="41" t="s">
        <v>51</v>
      </c>
      <c r="C41" s="48">
        <v>50</v>
      </c>
      <c r="D41" s="2">
        <v>1</v>
      </c>
      <c r="E41" s="2">
        <v>5</v>
      </c>
      <c r="F41" s="3">
        <v>0</v>
      </c>
      <c r="G41" s="49">
        <v>0</v>
      </c>
      <c r="H41" s="4"/>
      <c r="I41" s="5"/>
      <c r="J41" s="6"/>
      <c r="K41" s="22">
        <v>50</v>
      </c>
      <c r="L41" s="23">
        <v>2</v>
      </c>
      <c r="M41" s="24">
        <v>2</v>
      </c>
      <c r="N41" s="11">
        <v>80</v>
      </c>
      <c r="O41" s="5">
        <v>0</v>
      </c>
      <c r="P41" s="30">
        <v>0</v>
      </c>
      <c r="Q41" s="4">
        <v>74</v>
      </c>
      <c r="R41" s="5">
        <v>0</v>
      </c>
      <c r="S41" s="6">
        <v>0</v>
      </c>
      <c r="T41" s="62">
        <v>50</v>
      </c>
      <c r="U41" s="63">
        <v>2</v>
      </c>
      <c r="V41" s="74">
        <v>2</v>
      </c>
      <c r="W41" s="77">
        <f t="shared" si="0"/>
        <v>254</v>
      </c>
      <c r="X41" s="77">
        <f t="shared" si="1"/>
        <v>4</v>
      </c>
      <c r="Y41" s="72">
        <f t="shared" si="2"/>
        <v>200</v>
      </c>
      <c r="Z41" s="72">
        <f t="shared" si="3"/>
        <v>4</v>
      </c>
      <c r="AA41" s="78">
        <f t="shared" si="4"/>
        <v>54</v>
      </c>
      <c r="AB41" s="77">
        <f t="shared" si="5"/>
        <v>0</v>
      </c>
      <c r="AC41" s="77">
        <f>AA41+AB41</f>
        <v>54</v>
      </c>
      <c r="AD41" s="88">
        <f t="shared" si="6"/>
        <v>19</v>
      </c>
    </row>
    <row r="42" spans="1:30" ht="12.75">
      <c r="A42" s="1">
        <v>147</v>
      </c>
      <c r="B42" s="41" t="s">
        <v>32</v>
      </c>
      <c r="C42" s="48">
        <v>29</v>
      </c>
      <c r="D42" s="2">
        <v>0</v>
      </c>
      <c r="E42" s="2">
        <v>1</v>
      </c>
      <c r="F42" s="3">
        <v>0</v>
      </c>
      <c r="G42" s="49">
        <v>0</v>
      </c>
      <c r="H42" s="4"/>
      <c r="I42" s="5"/>
      <c r="J42" s="6"/>
      <c r="K42" s="22">
        <v>28</v>
      </c>
      <c r="L42" s="23">
        <v>0</v>
      </c>
      <c r="M42" s="24">
        <v>1</v>
      </c>
      <c r="N42" s="11">
        <v>29</v>
      </c>
      <c r="O42" s="5">
        <v>0</v>
      </c>
      <c r="P42" s="30">
        <v>1</v>
      </c>
      <c r="Q42" s="4">
        <v>30</v>
      </c>
      <c r="R42" s="5">
        <v>0</v>
      </c>
      <c r="S42" s="6">
        <v>1</v>
      </c>
      <c r="T42" s="62">
        <v>28</v>
      </c>
      <c r="U42" s="63">
        <v>0</v>
      </c>
      <c r="V42" s="74">
        <v>1</v>
      </c>
      <c r="W42" s="77">
        <f t="shared" si="0"/>
        <v>115</v>
      </c>
      <c r="X42" s="77">
        <f t="shared" si="1"/>
        <v>0</v>
      </c>
      <c r="Y42" s="72">
        <f t="shared" si="2"/>
        <v>116</v>
      </c>
      <c r="Z42" s="72">
        <f t="shared" si="3"/>
        <v>0</v>
      </c>
      <c r="AA42" s="77">
        <f t="shared" si="4"/>
        <v>-1</v>
      </c>
      <c r="AB42" s="77">
        <f t="shared" si="5"/>
        <v>0</v>
      </c>
      <c r="AC42" s="77">
        <v>0</v>
      </c>
      <c r="AD42" s="88">
        <f t="shared" si="6"/>
        <v>0</v>
      </c>
    </row>
    <row r="43" spans="1:30" ht="12.75">
      <c r="A43" s="1">
        <v>148</v>
      </c>
      <c r="B43" s="41" t="s">
        <v>33</v>
      </c>
      <c r="C43" s="48">
        <v>71</v>
      </c>
      <c r="D43" s="2">
        <v>1</v>
      </c>
      <c r="E43" s="2">
        <v>2</v>
      </c>
      <c r="F43" s="3">
        <v>4</v>
      </c>
      <c r="G43" s="49">
        <v>0</v>
      </c>
      <c r="H43" s="4"/>
      <c r="I43" s="5"/>
      <c r="J43" s="6"/>
      <c r="K43" s="22">
        <v>73</v>
      </c>
      <c r="L43" s="23">
        <v>2</v>
      </c>
      <c r="M43" s="24">
        <v>7</v>
      </c>
      <c r="N43" s="54">
        <v>73</v>
      </c>
      <c r="O43" s="55">
        <v>2</v>
      </c>
      <c r="P43" s="56">
        <v>7</v>
      </c>
      <c r="Q43" s="57">
        <v>73</v>
      </c>
      <c r="R43" s="55">
        <v>2</v>
      </c>
      <c r="S43" s="58">
        <v>7</v>
      </c>
      <c r="T43" s="62">
        <v>73</v>
      </c>
      <c r="U43" s="63">
        <v>2</v>
      </c>
      <c r="V43" s="74">
        <v>7</v>
      </c>
      <c r="W43" s="77">
        <f t="shared" si="0"/>
        <v>292</v>
      </c>
      <c r="X43" s="77">
        <f t="shared" si="1"/>
        <v>8</v>
      </c>
      <c r="Y43" s="72">
        <f t="shared" si="2"/>
        <v>284</v>
      </c>
      <c r="Z43" s="72">
        <f t="shared" si="3"/>
        <v>4</v>
      </c>
      <c r="AA43" s="78">
        <f t="shared" si="4"/>
        <v>8</v>
      </c>
      <c r="AB43" s="78">
        <f t="shared" si="5"/>
        <v>4</v>
      </c>
      <c r="AC43" s="77">
        <f>AA43+AB43</f>
        <v>12</v>
      </c>
      <c r="AD43" s="88">
        <f t="shared" si="6"/>
        <v>4</v>
      </c>
    </row>
    <row r="44" spans="1:30" ht="12.75">
      <c r="A44" s="1">
        <v>149</v>
      </c>
      <c r="B44" s="41" t="s">
        <v>34</v>
      </c>
      <c r="C44" s="48">
        <v>105</v>
      </c>
      <c r="D44" s="2">
        <v>2</v>
      </c>
      <c r="E44" s="2">
        <v>31</v>
      </c>
      <c r="F44" s="3">
        <v>2</v>
      </c>
      <c r="G44" s="49">
        <v>3</v>
      </c>
      <c r="H44" s="4">
        <v>99</v>
      </c>
      <c r="I44" s="5">
        <v>0</v>
      </c>
      <c r="J44" s="6">
        <v>0</v>
      </c>
      <c r="K44" s="22">
        <v>96</v>
      </c>
      <c r="L44" s="23">
        <v>0</v>
      </c>
      <c r="M44" s="24">
        <v>0</v>
      </c>
      <c r="N44" s="11">
        <v>100</v>
      </c>
      <c r="O44" s="5">
        <v>1</v>
      </c>
      <c r="P44" s="30">
        <v>0</v>
      </c>
      <c r="Q44" s="36">
        <v>104</v>
      </c>
      <c r="R44" s="37">
        <v>1</v>
      </c>
      <c r="S44" s="38">
        <v>0</v>
      </c>
      <c r="T44" s="62">
        <v>96</v>
      </c>
      <c r="U44" s="63">
        <v>0</v>
      </c>
      <c r="V44" s="74">
        <v>0</v>
      </c>
      <c r="W44" s="77">
        <f t="shared" si="0"/>
        <v>396</v>
      </c>
      <c r="X44" s="77">
        <f t="shared" si="1"/>
        <v>2</v>
      </c>
      <c r="Y44" s="72">
        <f t="shared" si="2"/>
        <v>420</v>
      </c>
      <c r="Z44" s="72">
        <f t="shared" si="3"/>
        <v>8</v>
      </c>
      <c r="AA44" s="77">
        <f t="shared" si="4"/>
        <v>-24</v>
      </c>
      <c r="AB44" s="77">
        <f t="shared" si="5"/>
        <v>-6</v>
      </c>
      <c r="AC44" s="77">
        <v>0</v>
      </c>
      <c r="AD44" s="88">
        <f t="shared" si="6"/>
        <v>0</v>
      </c>
    </row>
    <row r="45" spans="1:30" ht="12.75">
      <c r="A45" s="1">
        <v>150</v>
      </c>
      <c r="B45" s="41" t="s">
        <v>54</v>
      </c>
      <c r="C45" s="48">
        <v>72</v>
      </c>
      <c r="D45" s="2">
        <v>0</v>
      </c>
      <c r="E45" s="2">
        <v>1</v>
      </c>
      <c r="F45" s="3">
        <v>0</v>
      </c>
      <c r="G45" s="49">
        <v>3</v>
      </c>
      <c r="H45" s="4"/>
      <c r="I45" s="5"/>
      <c r="J45" s="6"/>
      <c r="K45" s="22">
        <v>72</v>
      </c>
      <c r="L45" s="23">
        <v>0</v>
      </c>
      <c r="M45" s="24">
        <v>1</v>
      </c>
      <c r="N45" s="11">
        <v>68</v>
      </c>
      <c r="O45" s="5">
        <v>0</v>
      </c>
      <c r="P45" s="30">
        <v>2</v>
      </c>
      <c r="Q45" s="4">
        <v>72</v>
      </c>
      <c r="R45" s="5">
        <v>0</v>
      </c>
      <c r="S45" s="6">
        <v>1</v>
      </c>
      <c r="T45" s="62">
        <v>72</v>
      </c>
      <c r="U45" s="63">
        <v>0</v>
      </c>
      <c r="V45" s="74">
        <v>1</v>
      </c>
      <c r="W45" s="77">
        <f t="shared" si="0"/>
        <v>284</v>
      </c>
      <c r="X45" s="77">
        <f t="shared" si="1"/>
        <v>0</v>
      </c>
      <c r="Y45" s="72">
        <f t="shared" si="2"/>
        <v>288</v>
      </c>
      <c r="Z45" s="72">
        <f t="shared" si="3"/>
        <v>0</v>
      </c>
      <c r="AA45" s="77">
        <f t="shared" si="4"/>
        <v>-4</v>
      </c>
      <c r="AB45" s="77">
        <f t="shared" si="5"/>
        <v>0</v>
      </c>
      <c r="AC45" s="77">
        <v>0</v>
      </c>
      <c r="AD45" s="88">
        <f t="shared" si="6"/>
        <v>0</v>
      </c>
    </row>
    <row r="46" spans="1:30" ht="12.75">
      <c r="A46" s="1">
        <v>154</v>
      </c>
      <c r="B46" s="41" t="s">
        <v>35</v>
      </c>
      <c r="C46" s="48">
        <v>72</v>
      </c>
      <c r="D46" s="2">
        <v>2</v>
      </c>
      <c r="E46" s="2">
        <v>10</v>
      </c>
      <c r="F46" s="3">
        <v>0</v>
      </c>
      <c r="G46" s="49">
        <v>0</v>
      </c>
      <c r="H46" s="4"/>
      <c r="I46" s="5"/>
      <c r="J46" s="6"/>
      <c r="K46" s="22">
        <v>69</v>
      </c>
      <c r="L46" s="23">
        <v>0</v>
      </c>
      <c r="M46" s="24">
        <v>2</v>
      </c>
      <c r="N46" s="11">
        <v>73</v>
      </c>
      <c r="O46" s="5">
        <v>0</v>
      </c>
      <c r="P46" s="30">
        <v>2</v>
      </c>
      <c r="Q46" s="4">
        <v>72</v>
      </c>
      <c r="R46" s="5">
        <v>0</v>
      </c>
      <c r="S46" s="6">
        <v>2</v>
      </c>
      <c r="T46" s="62">
        <v>69</v>
      </c>
      <c r="U46" s="63">
        <v>0</v>
      </c>
      <c r="V46" s="74">
        <v>2</v>
      </c>
      <c r="W46" s="77">
        <f t="shared" si="0"/>
        <v>283</v>
      </c>
      <c r="X46" s="77">
        <f t="shared" si="1"/>
        <v>0</v>
      </c>
      <c r="Y46" s="72">
        <f t="shared" si="2"/>
        <v>288</v>
      </c>
      <c r="Z46" s="72">
        <f t="shared" si="3"/>
        <v>8</v>
      </c>
      <c r="AA46" s="77">
        <f t="shared" si="4"/>
        <v>-5</v>
      </c>
      <c r="AB46" s="77">
        <f t="shared" si="5"/>
        <v>-8</v>
      </c>
      <c r="AC46" s="77">
        <v>0</v>
      </c>
      <c r="AD46" s="88">
        <f t="shared" si="6"/>
        <v>0</v>
      </c>
    </row>
    <row r="47" spans="1:30" ht="12.75">
      <c r="A47" s="1">
        <v>156</v>
      </c>
      <c r="B47" s="41" t="s">
        <v>36</v>
      </c>
      <c r="C47" s="48">
        <v>27</v>
      </c>
      <c r="D47" s="2">
        <v>1</v>
      </c>
      <c r="E47" s="2">
        <v>1</v>
      </c>
      <c r="F47" s="3">
        <v>0</v>
      </c>
      <c r="G47" s="49">
        <v>3</v>
      </c>
      <c r="H47" s="4"/>
      <c r="I47" s="5"/>
      <c r="J47" s="6"/>
      <c r="K47" s="22">
        <v>23</v>
      </c>
      <c r="L47" s="23">
        <v>0</v>
      </c>
      <c r="M47" s="24">
        <v>0</v>
      </c>
      <c r="N47" s="54">
        <v>23</v>
      </c>
      <c r="O47" s="55">
        <v>0</v>
      </c>
      <c r="P47" s="56">
        <v>0</v>
      </c>
      <c r="Q47" s="57">
        <v>23</v>
      </c>
      <c r="R47" s="55">
        <v>0</v>
      </c>
      <c r="S47" s="58">
        <v>0</v>
      </c>
      <c r="T47" s="62">
        <v>23</v>
      </c>
      <c r="U47" s="63">
        <v>0</v>
      </c>
      <c r="V47" s="74">
        <v>0</v>
      </c>
      <c r="W47" s="77">
        <f t="shared" si="0"/>
        <v>92</v>
      </c>
      <c r="X47" s="77">
        <f t="shared" si="1"/>
        <v>0</v>
      </c>
      <c r="Y47" s="72">
        <f t="shared" si="2"/>
        <v>108</v>
      </c>
      <c r="Z47" s="72">
        <f t="shared" si="3"/>
        <v>4</v>
      </c>
      <c r="AA47" s="77">
        <f t="shared" si="4"/>
        <v>-16</v>
      </c>
      <c r="AB47" s="77">
        <f t="shared" si="5"/>
        <v>-4</v>
      </c>
      <c r="AC47" s="77">
        <v>0</v>
      </c>
      <c r="AD47" s="88">
        <f t="shared" si="6"/>
        <v>0</v>
      </c>
    </row>
    <row r="48" spans="1:30" ht="12.75">
      <c r="A48" s="1">
        <v>164</v>
      </c>
      <c r="B48" s="41" t="s">
        <v>49</v>
      </c>
      <c r="C48" s="48">
        <v>66</v>
      </c>
      <c r="D48" s="2">
        <v>3</v>
      </c>
      <c r="E48" s="2">
        <v>1</v>
      </c>
      <c r="F48" s="3">
        <v>5</v>
      </c>
      <c r="G48" s="49">
        <v>0</v>
      </c>
      <c r="H48" s="4">
        <v>68</v>
      </c>
      <c r="I48" s="5">
        <v>4</v>
      </c>
      <c r="J48" s="6">
        <v>1</v>
      </c>
      <c r="K48" s="22">
        <v>66</v>
      </c>
      <c r="L48" s="23">
        <v>4</v>
      </c>
      <c r="M48" s="24">
        <v>1</v>
      </c>
      <c r="N48" s="11">
        <v>65</v>
      </c>
      <c r="O48" s="5">
        <v>4</v>
      </c>
      <c r="P48" s="30">
        <v>1</v>
      </c>
      <c r="Q48" s="36">
        <v>66</v>
      </c>
      <c r="R48" s="37">
        <v>3</v>
      </c>
      <c r="S48" s="38">
        <v>1</v>
      </c>
      <c r="T48" s="62">
        <v>66</v>
      </c>
      <c r="U48" s="63">
        <v>4</v>
      </c>
      <c r="V48" s="74">
        <v>1</v>
      </c>
      <c r="W48" s="77">
        <f t="shared" si="0"/>
        <v>263</v>
      </c>
      <c r="X48" s="77">
        <f t="shared" si="1"/>
        <v>15</v>
      </c>
      <c r="Y48" s="72">
        <f t="shared" si="2"/>
        <v>264</v>
      </c>
      <c r="Z48" s="72">
        <f t="shared" si="3"/>
        <v>12</v>
      </c>
      <c r="AA48" s="77">
        <f t="shared" si="4"/>
        <v>-1</v>
      </c>
      <c r="AB48" s="78">
        <f t="shared" si="5"/>
        <v>3</v>
      </c>
      <c r="AC48" s="77">
        <v>3</v>
      </c>
      <c r="AD48" s="88">
        <f t="shared" si="6"/>
        <v>1</v>
      </c>
    </row>
    <row r="49" spans="1:30" ht="12.75">
      <c r="A49" s="1">
        <v>170</v>
      </c>
      <c r="B49" s="41" t="s">
        <v>37</v>
      </c>
      <c r="C49" s="48">
        <v>38</v>
      </c>
      <c r="D49" s="2">
        <v>1</v>
      </c>
      <c r="E49" s="2">
        <v>5</v>
      </c>
      <c r="F49" s="3">
        <v>2</v>
      </c>
      <c r="G49" s="49">
        <v>0</v>
      </c>
      <c r="H49" s="4">
        <v>38</v>
      </c>
      <c r="I49" s="5">
        <v>1</v>
      </c>
      <c r="J49" s="6">
        <v>1</v>
      </c>
      <c r="K49" s="22">
        <v>38</v>
      </c>
      <c r="L49" s="23">
        <v>1</v>
      </c>
      <c r="M49" s="24">
        <v>1</v>
      </c>
      <c r="N49" s="11">
        <v>41</v>
      </c>
      <c r="O49" s="5">
        <v>1</v>
      </c>
      <c r="P49" s="30">
        <v>1</v>
      </c>
      <c r="Q49" s="36">
        <v>39</v>
      </c>
      <c r="R49" s="37">
        <v>1</v>
      </c>
      <c r="S49" s="38">
        <v>1</v>
      </c>
      <c r="T49" s="62">
        <v>38</v>
      </c>
      <c r="U49" s="63">
        <v>1</v>
      </c>
      <c r="V49" s="74">
        <v>1</v>
      </c>
      <c r="W49" s="77">
        <f t="shared" si="0"/>
        <v>156</v>
      </c>
      <c r="X49" s="77">
        <f t="shared" si="1"/>
        <v>4</v>
      </c>
      <c r="Y49" s="72">
        <f t="shared" si="2"/>
        <v>152</v>
      </c>
      <c r="Z49" s="72">
        <f t="shared" si="3"/>
        <v>4</v>
      </c>
      <c r="AA49" s="78">
        <f t="shared" si="4"/>
        <v>4</v>
      </c>
      <c r="AB49" s="77">
        <f t="shared" si="5"/>
        <v>0</v>
      </c>
      <c r="AC49" s="77">
        <f>AA49+AB49</f>
        <v>4</v>
      </c>
      <c r="AD49" s="88">
        <f t="shared" si="6"/>
        <v>1</v>
      </c>
    </row>
    <row r="50" spans="1:30" ht="12.75">
      <c r="A50" s="1">
        <v>175</v>
      </c>
      <c r="B50" s="41" t="s">
        <v>38</v>
      </c>
      <c r="C50" s="48">
        <v>89</v>
      </c>
      <c r="D50" s="2">
        <v>0</v>
      </c>
      <c r="E50" s="2">
        <v>0</v>
      </c>
      <c r="F50" s="3">
        <v>3</v>
      </c>
      <c r="G50" s="49">
        <v>0</v>
      </c>
      <c r="H50" s="4">
        <v>79</v>
      </c>
      <c r="I50" s="5">
        <v>0</v>
      </c>
      <c r="J50" s="6">
        <v>0</v>
      </c>
      <c r="K50" s="22">
        <v>80</v>
      </c>
      <c r="L50" s="23">
        <v>0</v>
      </c>
      <c r="M50" s="24">
        <v>0</v>
      </c>
      <c r="N50" s="11">
        <v>82</v>
      </c>
      <c r="O50" s="5">
        <v>0</v>
      </c>
      <c r="P50" s="30">
        <v>0</v>
      </c>
      <c r="Q50" s="57">
        <v>82</v>
      </c>
      <c r="R50" s="55">
        <v>0</v>
      </c>
      <c r="S50" s="58">
        <v>0</v>
      </c>
      <c r="T50" s="62">
        <v>80</v>
      </c>
      <c r="U50" s="63">
        <v>0</v>
      </c>
      <c r="V50" s="74">
        <v>0</v>
      </c>
      <c r="W50" s="77">
        <f t="shared" si="0"/>
        <v>324</v>
      </c>
      <c r="X50" s="77">
        <f t="shared" si="1"/>
        <v>0</v>
      </c>
      <c r="Y50" s="72">
        <f t="shared" si="2"/>
        <v>356</v>
      </c>
      <c r="Z50" s="72">
        <f t="shared" si="3"/>
        <v>0</v>
      </c>
      <c r="AA50" s="77">
        <f t="shared" si="4"/>
        <v>-32</v>
      </c>
      <c r="AB50" s="77">
        <f t="shared" si="5"/>
        <v>0</v>
      </c>
      <c r="AC50" s="77">
        <v>0</v>
      </c>
      <c r="AD50" s="88">
        <f t="shared" si="6"/>
        <v>0</v>
      </c>
    </row>
    <row r="51" spans="1:30" ht="12.75">
      <c r="A51" s="1">
        <v>177</v>
      </c>
      <c r="B51" s="41" t="s">
        <v>39</v>
      </c>
      <c r="C51" s="48">
        <v>49</v>
      </c>
      <c r="D51" s="2">
        <v>0</v>
      </c>
      <c r="E51" s="2">
        <v>2</v>
      </c>
      <c r="F51" s="3">
        <v>1</v>
      </c>
      <c r="G51" s="49">
        <v>0</v>
      </c>
      <c r="H51" s="4">
        <v>51</v>
      </c>
      <c r="I51" s="5">
        <v>0</v>
      </c>
      <c r="J51" s="6">
        <v>0</v>
      </c>
      <c r="K51" s="22">
        <v>51</v>
      </c>
      <c r="L51" s="23">
        <v>0</v>
      </c>
      <c r="M51" s="24">
        <v>0</v>
      </c>
      <c r="N51" s="11">
        <v>56</v>
      </c>
      <c r="O51" s="5">
        <v>0</v>
      </c>
      <c r="P51" s="30">
        <v>0</v>
      </c>
      <c r="Q51" s="35">
        <v>51</v>
      </c>
      <c r="R51" s="5">
        <v>0</v>
      </c>
      <c r="S51" s="6">
        <v>2</v>
      </c>
      <c r="T51" s="62">
        <v>51</v>
      </c>
      <c r="U51" s="63">
        <v>0</v>
      </c>
      <c r="V51" s="74">
        <v>0</v>
      </c>
      <c r="W51" s="77">
        <f t="shared" si="0"/>
        <v>209</v>
      </c>
      <c r="X51" s="77">
        <f t="shared" si="1"/>
        <v>0</v>
      </c>
      <c r="Y51" s="72">
        <f t="shared" si="2"/>
        <v>196</v>
      </c>
      <c r="Z51" s="72">
        <f t="shared" si="3"/>
        <v>0</v>
      </c>
      <c r="AA51" s="78">
        <f t="shared" si="4"/>
        <v>13</v>
      </c>
      <c r="AB51" s="77">
        <f t="shared" si="5"/>
        <v>0</v>
      </c>
      <c r="AC51" s="77">
        <f>AA51+AB51</f>
        <v>13</v>
      </c>
      <c r="AD51" s="88">
        <f t="shared" si="6"/>
        <v>5</v>
      </c>
    </row>
    <row r="52" spans="1:30" ht="12.75">
      <c r="A52" s="1">
        <v>178</v>
      </c>
      <c r="B52" s="41" t="s">
        <v>40</v>
      </c>
      <c r="C52" s="48">
        <v>47</v>
      </c>
      <c r="D52" s="2">
        <v>1</v>
      </c>
      <c r="E52" s="2">
        <v>0</v>
      </c>
      <c r="F52" s="3">
        <v>0</v>
      </c>
      <c r="G52" s="49">
        <v>0</v>
      </c>
      <c r="H52" s="4">
        <v>56</v>
      </c>
      <c r="I52" s="5">
        <v>1</v>
      </c>
      <c r="J52" s="6">
        <v>0</v>
      </c>
      <c r="K52" s="22">
        <v>45</v>
      </c>
      <c r="L52" s="23">
        <v>0</v>
      </c>
      <c r="M52" s="24">
        <v>0</v>
      </c>
      <c r="N52" s="11">
        <v>58</v>
      </c>
      <c r="O52" s="5">
        <v>1</v>
      </c>
      <c r="P52" s="30">
        <v>0</v>
      </c>
      <c r="Q52" s="57">
        <v>58</v>
      </c>
      <c r="R52" s="55">
        <v>1</v>
      </c>
      <c r="S52" s="58">
        <v>0</v>
      </c>
      <c r="T52" s="62">
        <v>45</v>
      </c>
      <c r="U52" s="63">
        <v>0</v>
      </c>
      <c r="V52" s="74">
        <v>0</v>
      </c>
      <c r="W52" s="77">
        <f t="shared" si="0"/>
        <v>206</v>
      </c>
      <c r="X52" s="77">
        <f t="shared" si="1"/>
        <v>2</v>
      </c>
      <c r="Y52" s="72">
        <f t="shared" si="2"/>
        <v>188</v>
      </c>
      <c r="Z52" s="72">
        <f t="shared" si="3"/>
        <v>4</v>
      </c>
      <c r="AA52" s="78">
        <f t="shared" si="4"/>
        <v>18</v>
      </c>
      <c r="AB52" s="77">
        <f t="shared" si="5"/>
        <v>-2</v>
      </c>
      <c r="AC52" s="77">
        <v>18</v>
      </c>
      <c r="AD52" s="88">
        <f t="shared" si="6"/>
        <v>6</v>
      </c>
    </row>
    <row r="53" spans="1:30" ht="12.75">
      <c r="A53" s="1">
        <v>179</v>
      </c>
      <c r="B53" s="41" t="s">
        <v>41</v>
      </c>
      <c r="C53" s="48">
        <v>21</v>
      </c>
      <c r="D53" s="2">
        <v>1</v>
      </c>
      <c r="E53" s="2">
        <v>2</v>
      </c>
      <c r="F53" s="3">
        <v>1</v>
      </c>
      <c r="G53" s="49">
        <v>0</v>
      </c>
      <c r="H53" s="4"/>
      <c r="I53" s="5"/>
      <c r="J53" s="6"/>
      <c r="K53" s="22">
        <v>15</v>
      </c>
      <c r="L53" s="23">
        <v>0</v>
      </c>
      <c r="M53" s="24">
        <v>0</v>
      </c>
      <c r="N53" s="54">
        <v>15</v>
      </c>
      <c r="O53" s="55">
        <v>0</v>
      </c>
      <c r="P53" s="56">
        <v>0</v>
      </c>
      <c r="Q53" s="57">
        <v>15</v>
      </c>
      <c r="R53" s="55">
        <v>0</v>
      </c>
      <c r="S53" s="58">
        <v>0</v>
      </c>
      <c r="T53" s="62">
        <v>15</v>
      </c>
      <c r="U53" s="63">
        <v>0</v>
      </c>
      <c r="V53" s="74">
        <v>0</v>
      </c>
      <c r="W53" s="77">
        <f t="shared" si="0"/>
        <v>60</v>
      </c>
      <c r="X53" s="77">
        <f t="shared" si="1"/>
        <v>0</v>
      </c>
      <c r="Y53" s="72">
        <f t="shared" si="2"/>
        <v>84</v>
      </c>
      <c r="Z53" s="72">
        <f t="shared" si="3"/>
        <v>4</v>
      </c>
      <c r="AA53" s="77">
        <f t="shared" si="4"/>
        <v>-24</v>
      </c>
      <c r="AB53" s="77">
        <f t="shared" si="5"/>
        <v>-4</v>
      </c>
      <c r="AC53" s="77">
        <v>0</v>
      </c>
      <c r="AD53" s="88">
        <f t="shared" si="6"/>
        <v>0</v>
      </c>
    </row>
    <row r="54" spans="1:30" ht="12.75">
      <c r="A54" s="1">
        <v>189</v>
      </c>
      <c r="B54" s="41" t="s">
        <v>42</v>
      </c>
      <c r="C54" s="48">
        <v>158</v>
      </c>
      <c r="D54" s="2">
        <v>10</v>
      </c>
      <c r="E54" s="2">
        <v>10</v>
      </c>
      <c r="F54" s="3">
        <v>4</v>
      </c>
      <c r="G54" s="49">
        <v>3</v>
      </c>
      <c r="H54" s="4">
        <v>209</v>
      </c>
      <c r="I54" s="5">
        <v>25</v>
      </c>
      <c r="J54" s="6">
        <v>1</v>
      </c>
      <c r="K54" s="22">
        <v>209</v>
      </c>
      <c r="L54" s="23">
        <v>25</v>
      </c>
      <c r="M54" s="24">
        <v>1</v>
      </c>
      <c r="N54" s="11">
        <v>212</v>
      </c>
      <c r="O54" s="5">
        <v>25</v>
      </c>
      <c r="P54" s="30">
        <v>1</v>
      </c>
      <c r="Q54" s="36">
        <v>210</v>
      </c>
      <c r="R54" s="37">
        <v>24</v>
      </c>
      <c r="S54" s="38">
        <v>1</v>
      </c>
      <c r="T54" s="62">
        <v>209</v>
      </c>
      <c r="U54" s="63">
        <v>25</v>
      </c>
      <c r="V54" s="74">
        <v>1</v>
      </c>
      <c r="W54" s="77">
        <f t="shared" si="0"/>
        <v>840</v>
      </c>
      <c r="X54" s="77">
        <f t="shared" si="1"/>
        <v>99</v>
      </c>
      <c r="Y54" s="72">
        <f t="shared" si="2"/>
        <v>632</v>
      </c>
      <c r="Z54" s="72">
        <f t="shared" si="3"/>
        <v>40</v>
      </c>
      <c r="AA54" s="78">
        <f t="shared" si="4"/>
        <v>208</v>
      </c>
      <c r="AB54" s="78">
        <f t="shared" si="5"/>
        <v>59</v>
      </c>
      <c r="AC54" s="77">
        <f>AA54+AB54</f>
        <v>267</v>
      </c>
      <c r="AD54" s="88">
        <f t="shared" si="6"/>
        <v>94</v>
      </c>
    </row>
    <row r="55" spans="1:30" ht="12.75">
      <c r="A55" s="1">
        <v>197</v>
      </c>
      <c r="B55" s="41" t="s">
        <v>43</v>
      </c>
      <c r="C55" s="48">
        <v>89</v>
      </c>
      <c r="D55" s="2">
        <v>6</v>
      </c>
      <c r="E55" s="2">
        <v>5</v>
      </c>
      <c r="F55" s="3">
        <v>1</v>
      </c>
      <c r="G55" s="49">
        <v>0</v>
      </c>
      <c r="H55" s="4"/>
      <c r="I55" s="5"/>
      <c r="J55" s="6"/>
      <c r="K55" s="22">
        <v>89</v>
      </c>
      <c r="L55" s="23">
        <v>6</v>
      </c>
      <c r="M55" s="24">
        <v>5</v>
      </c>
      <c r="N55" s="11">
        <v>97</v>
      </c>
      <c r="O55" s="5">
        <v>6</v>
      </c>
      <c r="P55" s="30">
        <v>5</v>
      </c>
      <c r="Q55" s="4">
        <v>95</v>
      </c>
      <c r="R55" s="5">
        <v>6</v>
      </c>
      <c r="S55" s="6">
        <v>5</v>
      </c>
      <c r="T55" s="62">
        <v>89</v>
      </c>
      <c r="U55" s="63">
        <v>6</v>
      </c>
      <c r="V55" s="74">
        <v>5</v>
      </c>
      <c r="W55" s="77">
        <f t="shared" si="0"/>
        <v>370</v>
      </c>
      <c r="X55" s="77">
        <f t="shared" si="1"/>
        <v>24</v>
      </c>
      <c r="Y55" s="72">
        <f t="shared" si="2"/>
        <v>356</v>
      </c>
      <c r="Z55" s="72">
        <f t="shared" si="3"/>
        <v>24</v>
      </c>
      <c r="AA55" s="78">
        <f t="shared" si="4"/>
        <v>14</v>
      </c>
      <c r="AB55" s="77">
        <f t="shared" si="5"/>
        <v>0</v>
      </c>
      <c r="AC55" s="77">
        <f>AA55+AB55</f>
        <v>14</v>
      </c>
      <c r="AD55" s="88">
        <f t="shared" si="6"/>
        <v>5</v>
      </c>
    </row>
    <row r="56" spans="1:30" ht="12.75" thickBot="1">
      <c r="A56" s="1">
        <v>209</v>
      </c>
      <c r="B56" s="41" t="s">
        <v>44</v>
      </c>
      <c r="C56" s="50">
        <v>25</v>
      </c>
      <c r="D56" s="51">
        <v>1</v>
      </c>
      <c r="E56" s="51">
        <v>4</v>
      </c>
      <c r="F56" s="52">
        <v>2</v>
      </c>
      <c r="G56" s="53">
        <v>0</v>
      </c>
      <c r="H56" s="15"/>
      <c r="I56" s="16"/>
      <c r="J56" s="17"/>
      <c r="K56" s="25">
        <v>24</v>
      </c>
      <c r="L56" s="26">
        <v>0</v>
      </c>
      <c r="M56" s="27">
        <v>2</v>
      </c>
      <c r="N56" s="31">
        <v>25</v>
      </c>
      <c r="O56" s="32">
        <v>1</v>
      </c>
      <c r="P56" s="33">
        <v>2</v>
      </c>
      <c r="Q56" s="39">
        <v>25</v>
      </c>
      <c r="R56" s="32">
        <v>1</v>
      </c>
      <c r="S56" s="40">
        <v>4</v>
      </c>
      <c r="T56" s="65">
        <v>24</v>
      </c>
      <c r="U56" s="66">
        <v>0</v>
      </c>
      <c r="V56" s="75">
        <v>2</v>
      </c>
      <c r="W56" s="77">
        <f t="shared" si="0"/>
        <v>98</v>
      </c>
      <c r="X56" s="77">
        <f t="shared" si="1"/>
        <v>2</v>
      </c>
      <c r="Y56" s="72">
        <f t="shared" si="2"/>
        <v>100</v>
      </c>
      <c r="Z56" s="72">
        <f t="shared" si="3"/>
        <v>4</v>
      </c>
      <c r="AA56" s="77">
        <f t="shared" si="4"/>
        <v>-2</v>
      </c>
      <c r="AB56" s="77">
        <f t="shared" si="5"/>
        <v>-2</v>
      </c>
      <c r="AC56" s="77">
        <v>0</v>
      </c>
      <c r="AD56" s="88">
        <f t="shared" si="6"/>
        <v>0</v>
      </c>
    </row>
    <row r="57" spans="1:30" ht="15" thickBot="1">
      <c r="A57" s="150" t="s">
        <v>45</v>
      </c>
      <c r="B57" s="151"/>
      <c r="C57" s="43">
        <f>SUM(C5:C56)</f>
        <v>5684</v>
      </c>
      <c r="D57" s="43">
        <f>SUM(D5:D56)</f>
        <v>150</v>
      </c>
      <c r="E57" s="43">
        <f>SUM(E5:E56)</f>
        <v>472</v>
      </c>
      <c r="F57" s="43">
        <f>SUM(F5:F56)</f>
        <v>160</v>
      </c>
      <c r="G57" s="13">
        <f>SUM(G5:G56)</f>
        <v>120</v>
      </c>
      <c r="H57" s="13">
        <f aca="true" t="shared" si="7" ref="H57:S57">SUM(H5:H56)</f>
        <v>4212</v>
      </c>
      <c r="I57" s="13">
        <f t="shared" si="7"/>
        <v>148</v>
      </c>
      <c r="J57" s="13">
        <f t="shared" si="7"/>
        <v>135</v>
      </c>
      <c r="K57" s="18">
        <f t="shared" si="7"/>
        <v>5645</v>
      </c>
      <c r="L57" s="18">
        <f t="shared" si="7"/>
        <v>180</v>
      </c>
      <c r="M57" s="18">
        <f t="shared" si="7"/>
        <v>200</v>
      </c>
      <c r="N57" s="69">
        <f t="shared" si="7"/>
        <v>5817</v>
      </c>
      <c r="O57" s="70">
        <f t="shared" si="7"/>
        <v>185</v>
      </c>
      <c r="P57" s="71">
        <f t="shared" si="7"/>
        <v>188</v>
      </c>
      <c r="Q57" s="69">
        <f t="shared" si="7"/>
        <v>5876</v>
      </c>
      <c r="R57" s="70">
        <f t="shared" si="7"/>
        <v>184</v>
      </c>
      <c r="S57" s="70">
        <f t="shared" si="7"/>
        <v>214</v>
      </c>
      <c r="T57" s="67">
        <f>SUM(T5:T56)</f>
        <v>5645</v>
      </c>
      <c r="U57" s="67">
        <f>SUM(U5:U56)</f>
        <v>180</v>
      </c>
      <c r="V57" s="76">
        <f>SUM(V5:V56)</f>
        <v>200</v>
      </c>
      <c r="W57" s="77">
        <f t="shared" si="0"/>
        <v>22983</v>
      </c>
      <c r="X57" s="80">
        <f t="shared" si="1"/>
        <v>729</v>
      </c>
      <c r="Y57" s="5">
        <f t="shared" si="2"/>
        <v>22736</v>
      </c>
      <c r="Z57" s="5">
        <f t="shared" si="3"/>
        <v>600</v>
      </c>
      <c r="AA57" s="79">
        <f>SUM(AA5:AA56)</f>
        <v>247</v>
      </c>
      <c r="AB57" s="79">
        <f>SUM(AB5:AB56)</f>
        <v>129</v>
      </c>
      <c r="AC57" s="80">
        <f>SUM(AC5:AC56)</f>
        <v>1064</v>
      </c>
      <c r="AD57" s="12">
        <f t="shared" si="6"/>
        <v>376</v>
      </c>
    </row>
    <row r="58" spans="11:28" ht="12.75">
      <c r="K58" s="12" t="s">
        <v>57</v>
      </c>
      <c r="L58" s="12" t="s">
        <v>58</v>
      </c>
      <c r="N58" s="125" t="s">
        <v>75</v>
      </c>
      <c r="O58" s="126"/>
      <c r="P58" s="127"/>
      <c r="Q58" s="125" t="s">
        <v>76</v>
      </c>
      <c r="R58" s="126"/>
      <c r="S58" s="127"/>
      <c r="AA58" s="138" t="s">
        <v>80</v>
      </c>
      <c r="AB58" s="139"/>
    </row>
    <row r="59" spans="3:28" ht="12.75" thickBot="1">
      <c r="C59">
        <f>C57*4</f>
        <v>22736</v>
      </c>
      <c r="D59">
        <f>D57*4</f>
        <v>600</v>
      </c>
      <c r="K59" s="12" t="s">
        <v>63</v>
      </c>
      <c r="L59" s="12" t="s">
        <v>64</v>
      </c>
      <c r="N59" s="28"/>
      <c r="O59" s="28"/>
      <c r="P59" s="28"/>
      <c r="AA59" s="136">
        <f>AA57+AB57</f>
        <v>376</v>
      </c>
      <c r="AB59" s="137"/>
    </row>
    <row r="60" ht="12.75">
      <c r="AA60" s="64"/>
    </row>
    <row r="61" spans="11:17" ht="13.5" thickBot="1">
      <c r="K61" s="91" t="s">
        <v>65</v>
      </c>
      <c r="L61" s="91"/>
      <c r="N61" s="128"/>
      <c r="O61" s="128"/>
      <c r="P61" s="128"/>
      <c r="Q61" s="68"/>
    </row>
    <row r="62" spans="2:5" ht="12.75">
      <c r="B62" s="81" t="s">
        <v>77</v>
      </c>
      <c r="C62" s="82">
        <f>K57+N57+Q57+T57</f>
        <v>22983</v>
      </c>
      <c r="D62" s="82">
        <f>C62-C59</f>
        <v>247</v>
      </c>
      <c r="E62" s="89" t="s">
        <v>85</v>
      </c>
    </row>
    <row r="63" spans="2:5" ht="12.75" thickBot="1">
      <c r="B63" s="83" t="s">
        <v>78</v>
      </c>
      <c r="C63" s="84">
        <f>L57+O57+R57+U57</f>
        <v>729</v>
      </c>
      <c r="D63" s="84">
        <f>C63-D59</f>
        <v>129</v>
      </c>
      <c r="E63" s="90" t="s">
        <v>85</v>
      </c>
    </row>
    <row r="64" spans="2:4" ht="12.75" thickBot="1">
      <c r="B64" s="85" t="s">
        <v>84</v>
      </c>
      <c r="C64" s="86"/>
      <c r="D64" s="87">
        <f>D62+D63</f>
        <v>376</v>
      </c>
    </row>
  </sheetData>
  <sheetProtection/>
  <mergeCells count="42">
    <mergeCell ref="A57:B57"/>
    <mergeCell ref="AD1:AD4"/>
    <mergeCell ref="AA59:AB59"/>
    <mergeCell ref="AA58:AB58"/>
    <mergeCell ref="W1:W4"/>
    <mergeCell ref="X1:X4"/>
    <mergeCell ref="Y1:Y4"/>
    <mergeCell ref="Z1:Z4"/>
    <mergeCell ref="AA1:AB4"/>
    <mergeCell ref="AC1:AC4"/>
    <mergeCell ref="Q58:S58"/>
    <mergeCell ref="N58:P58"/>
    <mergeCell ref="N61:P61"/>
    <mergeCell ref="P3:P4"/>
    <mergeCell ref="T1:V2"/>
    <mergeCell ref="T3:T4"/>
    <mergeCell ref="U3:U4"/>
    <mergeCell ref="V3:V4"/>
    <mergeCell ref="A3:A4"/>
    <mergeCell ref="B3:B4"/>
    <mergeCell ref="D3:D4"/>
    <mergeCell ref="E3:E4"/>
    <mergeCell ref="F3:F4"/>
    <mergeCell ref="I3:I4"/>
    <mergeCell ref="L3:L4"/>
    <mergeCell ref="Q1:S2"/>
    <mergeCell ref="Q3:Q4"/>
    <mergeCell ref="R3:R4"/>
    <mergeCell ref="S3:S4"/>
    <mergeCell ref="N1:P2"/>
    <mergeCell ref="N3:N4"/>
    <mergeCell ref="O3:O4"/>
    <mergeCell ref="K61:L61"/>
    <mergeCell ref="C3:C4"/>
    <mergeCell ref="M3:M4"/>
    <mergeCell ref="H1:J2"/>
    <mergeCell ref="H3:H4"/>
    <mergeCell ref="G3:G4"/>
    <mergeCell ref="J3:J4"/>
    <mergeCell ref="C1:G2"/>
    <mergeCell ref="K1:M2"/>
    <mergeCell ref="K3:K4"/>
  </mergeCells>
  <printOptions verticalCentered="1"/>
  <pageMargins left="0" right="0" top="0" bottom="0" header="0" footer="0"/>
  <pageSetup fitToHeight="1" fitToWidth="1" horizontalDpi="600" verticalDpi="600" orientation="landscape" paperSize="9" scale="61" r:id="rId1"/>
  <headerFooter alignWithMargins="0">
    <oddFooter>&amp;CQuotas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ang01</dc:creator>
  <cp:keywords/>
  <dc:description/>
  <cp:lastModifiedBy>Admin</cp:lastModifiedBy>
  <cp:lastPrinted>2018-12-21T09:30:07Z</cp:lastPrinted>
  <dcterms:created xsi:type="dcterms:W3CDTF">2006-03-03T07:21:13Z</dcterms:created>
  <dcterms:modified xsi:type="dcterms:W3CDTF">2018-12-21T09:33:00Z</dcterms:modified>
  <cp:category/>
  <cp:version/>
  <cp:contentType/>
  <cp:contentStatus/>
</cp:coreProperties>
</file>